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348" windowWidth="15120" windowHeight="7776" activeTab="2"/>
  </bookViews>
  <sheets>
    <sheet name="Лист1" sheetId="4" r:id="rId1"/>
    <sheet name="раздел 1" sheetId="1" r:id="rId2"/>
    <sheet name="раздел 2" sheetId="2" r:id="rId3"/>
    <sheet name="раздел 3" sheetId="3" r:id="rId4"/>
  </sheets>
  <calcPr calcId="144525"/>
</workbook>
</file>

<file path=xl/calcChain.xml><?xml version="1.0" encoding="utf-8"?>
<calcChain xmlns="http://schemas.openxmlformats.org/spreadsheetml/2006/main">
  <c r="D11" i="2" l="1"/>
  <c r="D12" i="2"/>
  <c r="D10" i="2"/>
  <c r="F31" i="2" l="1"/>
  <c r="D31" i="2" l="1"/>
  <c r="F12" i="2" l="1"/>
  <c r="F13" i="2" l="1"/>
  <c r="E13" i="2"/>
  <c r="E12" i="2"/>
  <c r="D19" i="2"/>
  <c r="D15" i="2" l="1"/>
  <c r="E36" i="2" l="1"/>
  <c r="E15" i="2"/>
  <c r="F39" i="2"/>
  <c r="E39" i="2" l="1"/>
  <c r="D39" i="2"/>
  <c r="F36" i="2"/>
  <c r="D36" i="2"/>
  <c r="F15" i="2" l="1"/>
</calcChain>
</file>

<file path=xl/sharedStrings.xml><?xml version="1.0" encoding="utf-8"?>
<sst xmlns="http://schemas.openxmlformats.org/spreadsheetml/2006/main" count="199" uniqueCount="164">
  <si>
    <t>Приложение № 2
к предложению о размере цен (тарифов), долгосрочных параметров регулирования</t>
  </si>
  <si>
    <t>Раздел 2. Основные показатели деятельности организаций, относящихся к субъектам естественных монополий,
а также коммерческого оператора оптового рынка электрической энергии (мощности)</t>
  </si>
  <si>
    <t>№ 
п/п</t>
  </si>
  <si>
    <t>Наименование показателей</t>
  </si>
  <si>
    <t>Единица измерения</t>
  </si>
  <si>
    <t>Фактические показатели 
за год, предшествующий базовому периоду</t>
  </si>
  <si>
    <r>
      <t xml:space="preserve">Показатели, утвержденные 
на базовый период </t>
    </r>
    <r>
      <rPr>
        <vertAlign val="superscript"/>
        <sz val="12"/>
        <rFont val="Times New Roman"/>
        <family val="1"/>
        <charset val="204"/>
      </rPr>
      <t>1</t>
    </r>
  </si>
  <si>
    <t>Предложения 
на расчетный период регулирования</t>
  </si>
  <si>
    <t>1.</t>
  </si>
  <si>
    <t>Показатели эффективности деятельности организации</t>
  </si>
  <si>
    <t>1.1.</t>
  </si>
  <si>
    <t>Выручка</t>
  </si>
  <si>
    <t>тыс. рублей</t>
  </si>
  <si>
    <t>1.2.</t>
  </si>
  <si>
    <t>Прибыль (убыток) от продаж</t>
  </si>
  <si>
    <t>1.3.</t>
  </si>
  <si>
    <t>EBITDA (прибыль до процентов, налогов и амортизации)</t>
  </si>
  <si>
    <t>1.4.</t>
  </si>
  <si>
    <t>Чистая прибыль (убыток)</t>
  </si>
  <si>
    <t>2.</t>
  </si>
  <si>
    <t>Показатели рентабельности организации</t>
  </si>
  <si>
    <t>2.1.</t>
  </si>
  <si>
    <t>процент</t>
  </si>
  <si>
    <t>3.</t>
  </si>
  <si>
    <t>Показатели регулируемых 
видов деятельности организации</t>
  </si>
  <si>
    <t>3.1.</t>
  </si>
  <si>
    <r>
      <t xml:space="preserve">Расчетный объем услуг в части управления технологическими режимами </t>
    </r>
    <r>
      <rPr>
        <vertAlign val="superscript"/>
        <sz val="12"/>
        <rFont val="Times New Roman"/>
        <family val="1"/>
        <charset val="204"/>
      </rPr>
      <t>2</t>
    </r>
  </si>
  <si>
    <t>МВт</t>
  </si>
  <si>
    <t>3.2.</t>
  </si>
  <si>
    <r>
      <t xml:space="preserve">Расчетный объем услуг в части обеспечения надежности </t>
    </r>
    <r>
      <rPr>
        <vertAlign val="superscript"/>
        <sz val="12"/>
        <rFont val="Times New Roman"/>
        <family val="1"/>
        <charset val="204"/>
      </rPr>
      <t>2</t>
    </r>
  </si>
  <si>
    <t>МВт·ч</t>
  </si>
  <si>
    <t>3.3.</t>
  </si>
  <si>
    <r>
      <t xml:space="preserve">Заявленная мощность </t>
    </r>
    <r>
      <rPr>
        <vertAlign val="superscript"/>
        <sz val="12"/>
        <rFont val="Times New Roman"/>
        <family val="1"/>
        <charset val="204"/>
      </rPr>
      <t>3</t>
    </r>
  </si>
  <si>
    <t xml:space="preserve">
3.4.</t>
  </si>
  <si>
    <t xml:space="preserve">
тыс. кВт·ч</t>
  </si>
  <si>
    <t>3.5.</t>
  </si>
  <si>
    <r>
      <t xml:space="preserve">Объем полезного отпуска электроэнергии населению и приравненным к нему категориям потребителей </t>
    </r>
    <r>
      <rPr>
        <vertAlign val="superscript"/>
        <sz val="12"/>
        <rFont val="Times New Roman"/>
        <family val="1"/>
        <charset val="204"/>
      </rPr>
      <t>3</t>
    </r>
  </si>
  <si>
    <t>тыс. кВт·ч</t>
  </si>
  <si>
    <t>3.6.</t>
  </si>
  <si>
    <t>3.7.</t>
  </si>
  <si>
    <t>3.8.</t>
  </si>
  <si>
    <t>4.</t>
  </si>
  <si>
    <t>Необходимая валовая выручка по регулируемым видам деятельности организации - всего</t>
  </si>
  <si>
    <t>4.1.</t>
  </si>
  <si>
    <t>в том числе:</t>
  </si>
  <si>
    <t>оплата труда</t>
  </si>
  <si>
    <t>ремонт основных фондов</t>
  </si>
  <si>
    <t>материальные затраты</t>
  </si>
  <si>
    <t>4.2.</t>
  </si>
  <si>
    <t>4.3.</t>
  </si>
  <si>
    <t>4.4.</t>
  </si>
  <si>
    <t>4.4.1.</t>
  </si>
  <si>
    <t>Реквизиты инвестиционной программы (кем утверждена, дата утверждения, номер приказа)</t>
  </si>
  <si>
    <t>у.е.</t>
  </si>
  <si>
    <t>тыс. рублей (у.е.)</t>
  </si>
  <si>
    <t>5.</t>
  </si>
  <si>
    <t>Показатели численности персонала и фонда оплаты труда по регулируемым видам деятельности</t>
  </si>
  <si>
    <t>5.1.</t>
  </si>
  <si>
    <t>Среднесписочная численность персонала</t>
  </si>
  <si>
    <t>человек</t>
  </si>
  <si>
    <t>5.2.</t>
  </si>
  <si>
    <t>Среднемесячная заработная плата на одного работника</t>
  </si>
  <si>
    <t>тыс. рублей на 
человека</t>
  </si>
  <si>
    <t>5.3.</t>
  </si>
  <si>
    <t>Реквизиты отраслевого тарифного соглашения (дата утверждения, срок действия)</t>
  </si>
  <si>
    <t>Уставный капитал (складочный капитал, уставный фонд, вклады товарищей)</t>
  </si>
  <si>
    <t>Анализ финансовой устойчивости по величине излишка (недостатка) собственных оборотных средств</t>
  </si>
  <si>
    <t>Раздел 1. Информация об организации</t>
  </si>
  <si>
    <t>Полное наименование</t>
  </si>
  <si>
    <t>Сокращенное наименование</t>
  </si>
  <si>
    <t>Место нахождения</t>
  </si>
  <si>
    <t>Фактический адрес</t>
  </si>
  <si>
    <t>ИНН</t>
  </si>
  <si>
    <t>КПП</t>
  </si>
  <si>
    <t>Ф.И.О. руководителя</t>
  </si>
  <si>
    <t>Адрес электронной почты</t>
  </si>
  <si>
    <t>Контактный телефон</t>
  </si>
  <si>
    <t>Факс</t>
  </si>
  <si>
    <t>Приложение № 1 к предложению о размере цен  (тарифов), долгосрочных параметров регулирования</t>
  </si>
  <si>
    <t>МУП "Уссурийск-Электросеть"</t>
  </si>
  <si>
    <t>8 4234 32 08 38</t>
  </si>
  <si>
    <t>8 4234 32 97 11</t>
  </si>
  <si>
    <t>постановление департамента по тарифам Приморского края от 23 июля 2014 года № 31/8 "Об утверждении инвестиционной программы МУП "Уссурийск-Электросеть " на 2015-2019 годы"</t>
  </si>
  <si>
    <t>Муниципальное унитарное предприятие  "Уссурийск-Электросеть"</t>
  </si>
  <si>
    <t>г.Уссурийск, ул. Советская, 15</t>
  </si>
  <si>
    <t>692519, Приморский край, г.Уссурийск, ул.Советская 15</t>
  </si>
  <si>
    <r>
      <t xml:space="preserve">Объем полезного отпуска электроэнергии - всего </t>
    </r>
    <r>
      <rPr>
        <vertAlign val="superscript"/>
        <sz val="12"/>
        <rFont val="Times New Roman"/>
        <family val="1"/>
        <charset val="204"/>
      </rPr>
      <t>3</t>
    </r>
  </si>
  <si>
    <t>Раздел 3. Цены (тарифы) по регулируемым видам деятельности организации</t>
  </si>
  <si>
    <t>Фактические показатели</t>
  </si>
  <si>
    <t>Показатели,</t>
  </si>
  <si>
    <t>Предложения</t>
  </si>
  <si>
    <t>1-е</t>
  </si>
  <si>
    <t>2-е</t>
  </si>
  <si>
    <t>полугодие</t>
  </si>
  <si>
    <t>на расчетный период регулирования</t>
  </si>
  <si>
    <t>утвержденные на базовый период*</t>
  </si>
  <si>
    <t>за год, предшествующий базовому периоду</t>
  </si>
  <si>
    <t>№ п/п</t>
  </si>
  <si>
    <t>двуставочный тариф</t>
  </si>
  <si>
    <t>одноставочный тариф</t>
  </si>
  <si>
    <t>руб./МВт в мес.</t>
  </si>
  <si>
    <t>руб./МВт·ч</t>
  </si>
  <si>
    <t>Информация о регулируемой деятельности организации, подлежащая свободному доступу заинтересованным лицам, предоставляемая субъектами оптового и розничного рынков электрической энергии в соответствии со Стандартами раскрытия информации, утвержденными Постановлением Правительства Российской Федерации от 21.01.2004 №24</t>
  </si>
  <si>
    <t>Форма 3</t>
  </si>
  <si>
    <t>(утвержденная Постановлением Правительства РФ от 21.01.2004 № 24)</t>
  </si>
  <si>
    <t>Сроки опубликования: ежегодно, до 21 апреля</t>
  </si>
  <si>
    <t>Предложение о размере цен (тарифов), долгосрочных параметров регулирования (при применении метода доходности инвестированного капитала или метода долгосрочной индексации необходимой валовой выручки), подлежащих регулированию в соответствии с Основами ценообразования в области регулируемых цен (тарифов) в электроэнергетике, утвержденными постановлением Правительства РФ от 29.12.2011 № 1178</t>
  </si>
  <si>
    <t xml:space="preserve">Место </t>
  </si>
  <si>
    <t>Печатное издание (наименование, №, дата)</t>
  </si>
  <si>
    <t>опубликования</t>
  </si>
  <si>
    <t>Наименование сайта/URL</t>
  </si>
  <si>
    <t>Дата опубликования</t>
  </si>
  <si>
    <t>Отчётный период</t>
  </si>
  <si>
    <t>Приложение</t>
  </si>
  <si>
    <t>к стандартам раскрытия информации субъектами оптового</t>
  </si>
  <si>
    <t>и розничных рынков электрической энергии,</t>
  </si>
  <si>
    <t>утв. постановлением Правительства РФ от 21 января 2004 г. № 24</t>
  </si>
  <si>
    <t>ПРЕДЛОЖЕНИЕ</t>
  </si>
  <si>
    <t>о размере цен (тарифов), долгосрочных параметров регулирования</t>
  </si>
  <si>
    <t>(вид цены (тарифа) на</t>
  </si>
  <si>
    <t>год</t>
  </si>
  <si>
    <t>(расчетный период регулирования)</t>
  </si>
  <si>
    <t>(полное и сокращенное наименование юридического лица)</t>
  </si>
  <si>
    <t>Индивидуальные тарифы на услуги по передаче электрической энергии для взаиморасчетов между МУП "Уссурийск-Электросеть" и ОАО "Дальневосточная распределительная сетевая компания"</t>
  </si>
  <si>
    <t>Плательщиком по ставке на содержание электрических сетей является МУП «Уссурийск-Электросеть»; плательщиком по ставке на оплату технологического расхода (потерь) является АО «Дальневосточная распределительная сетевая компания» (филиал «Приморские электрические сети»); плательщиком по одноставочному тарифу является МУП «Уссурийск-Электросеть»</t>
  </si>
  <si>
    <t>Плательщиком по ставке на содержание электрических сетей является МУП «Уссурийск-Электросеть»; плательщиком по ставке на оплату технологического расхода (потерь) является АО «Дальневосточная распределительная сетевая компания» (филиал «Приморские электрические сети»); плательщиком по одноставочному тарифу является АО «Дальневосточная распределительная сетевая компания» (филиал «Приморские электрические сети»)</t>
  </si>
  <si>
    <t>Плательщиком по ставке на содержание электрических сетей является МУП «Уссурийск-Электросеть»; плательщиком по ставке на оплату технологического расхода (потерь) является  МУП «Уссурийск-Электросеть»; плательщиком по одноставочному тарифу является МУП «Уссурийск-Электросеть»</t>
  </si>
  <si>
    <t>На услуги по передаче электрической энергии (мощности)</t>
  </si>
  <si>
    <t>ставка на содержание эектирических  сетей</t>
  </si>
  <si>
    <t>ставка на оплату технологического расхода (потерь)</t>
  </si>
  <si>
    <t>www.usselectro.net</t>
  </si>
  <si>
    <t>Можара Виктор Иванович</t>
  </si>
  <si>
    <t>econom_electro@mail.ru</t>
  </si>
  <si>
    <t>Рентабельность продаж (величина прибыли от продаж в каждом рубле выручки). 
Нормальное значение для данной отрасли от 9 % и более</t>
  </si>
  <si>
    <t>Выпадающие, излишние доходы (расходы) прошлых лет</t>
  </si>
  <si>
    <t>Инвестиции, осуществляемые за счет тарифных источников</t>
  </si>
  <si>
    <t>2019 год</t>
  </si>
  <si>
    <t>2020 год</t>
  </si>
  <si>
    <t xml:space="preserve">соглашение от 08.12.2016 года срок действия 2017-2019 года, доп. соглашение от 07.12.2018 года </t>
  </si>
  <si>
    <t xml:space="preserve">Директор </t>
  </si>
  <si>
    <t>В.И. Можара</t>
  </si>
  <si>
    <t>Начальник отдела технико-экономического планирования организации труда и заработной платы</t>
  </si>
  <si>
    <t xml:space="preserve">О.А. Пуховая </t>
  </si>
  <si>
    <t>в редакции останвления  Правительства от 30 января 2019 г. N 64</t>
  </si>
  <si>
    <t>Уровень потерь электрической энергии &lt;***&gt;</t>
  </si>
  <si>
    <t>Реквизиты программы энергоэффективности (кем утверждена, дата утверждения, номер приказа) &lt;***&gt;</t>
  </si>
  <si>
    <r>
      <t xml:space="preserve">Суммарный объем производства и потребления электрической энергии участниками оптового рынка электрической энергии </t>
    </r>
    <r>
      <rPr>
        <vertAlign val="superscript"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&lt;****&gt;</t>
    </r>
  </si>
  <si>
    <t>Расходы, связанные с производством и реализацией товаров, работ, услуг &lt;**&gt;, &lt;****&gt;; операционные (подконтрольные) расходы &lt;***&gt;- всего</t>
  </si>
  <si>
    <r>
      <t xml:space="preserve">Расходы, за исключением указанных в подпункте 4.1 </t>
    </r>
    <r>
      <rPr>
        <vertAlign val="superscript"/>
        <sz val="12"/>
        <rFont val="Times New Roman"/>
        <family val="1"/>
        <charset val="204"/>
      </rPr>
      <t>&lt;**&gt;, &lt;****&gt;</t>
    </r>
    <r>
      <rPr>
        <sz val="12"/>
        <rFont val="Times New Roman"/>
        <family val="1"/>
        <charset val="204"/>
      </rPr>
      <t xml:space="preserve">; неподконтрольные расходы </t>
    </r>
    <r>
      <rPr>
        <vertAlign val="superscript"/>
        <sz val="12"/>
        <rFont val="Times New Roman"/>
        <family val="1"/>
        <charset val="204"/>
      </rPr>
      <t>&lt;**&gt;</t>
    </r>
    <r>
      <rPr>
        <sz val="12"/>
        <rFont val="Times New Roman"/>
        <family val="1"/>
        <charset val="204"/>
      </rPr>
      <t xml:space="preserve"> - всего &lt;***&gt;</t>
    </r>
  </si>
  <si>
    <t>4.5</t>
  </si>
  <si>
    <r>
      <t xml:space="preserve">Объем условных единиц </t>
    </r>
    <r>
      <rPr>
        <vertAlign val="superscript"/>
        <sz val="12"/>
        <rFont val="Times New Roman"/>
        <family val="1"/>
        <charset val="204"/>
      </rPr>
      <t xml:space="preserve"> &lt;***&gt;</t>
    </r>
  </si>
  <si>
    <t>4.6</t>
  </si>
  <si>
    <r>
      <t xml:space="preserve">Операционные (подконтрольные) расходы на условную единицу </t>
    </r>
    <r>
      <rPr>
        <vertAlign val="superscript"/>
        <sz val="12"/>
        <rFont val="Times New Roman"/>
        <family val="1"/>
        <charset val="204"/>
      </rPr>
      <t>&lt;***&gt;</t>
    </r>
  </si>
  <si>
    <t>6.</t>
  </si>
  <si>
    <t>7.</t>
  </si>
  <si>
    <t>&lt;****&gt; Заполняются коммерческим оператором оптового рынка электрической энергии (мощности).</t>
  </si>
  <si>
    <t>&lt;***&gt;    Заполняются сетевыми организациями, осуществляющими передачу электрической энергии (мощности) по электрическим сетям.</t>
  </si>
  <si>
    <t>&lt;**&gt;      Заполняются организацией, осуществляющей оперативно-диспетчерское управление в электроэнергетике.</t>
  </si>
  <si>
    <t>&lt;*&gt;        Базовый период - год, предшествующий расчетному периоду регулирования.</t>
  </si>
  <si>
    <t>2021</t>
  </si>
  <si>
    <t>20.04.2020 года</t>
  </si>
  <si>
    <t>планируемая на 2021 год</t>
  </si>
  <si>
    <t>2021 год</t>
  </si>
  <si>
    <t>Приказ департамента энергетики Приморского края от 27 июня 2019 года № 45 пр-88 "Об утверждении инвестиционной программы МУП "Уссурийск-Электросеть " на 2020-2024 годы"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</si>
</sst>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0.0000"/>
    <numFmt numFmtId="166" formatCode="#,##0.0"/>
  </numFmts>
  <fonts count="24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Arial Cyr"/>
      <charset val="204"/>
    </font>
    <font>
      <b/>
      <sz val="14"/>
      <name val="Times New Roman"/>
      <family val="1"/>
      <charset val="204"/>
    </font>
    <font>
      <sz val="7"/>
      <name val="Times New Roman"/>
      <family val="1"/>
      <charset val="204"/>
    </font>
    <font>
      <sz val="14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</borders>
  <cellStyleXfs count="3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22" fillId="0" borderId="0"/>
  </cellStyleXfs>
  <cellXfs count="131">
    <xf numFmtId="0" fontId="0" fillId="0" borderId="0" xfId="0"/>
    <xf numFmtId="0" fontId="1" fillId="0" borderId="0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4" fillId="0" borderId="0" xfId="0" applyFont="1"/>
    <xf numFmtId="0" fontId="5" fillId="0" borderId="0" xfId="0" applyFont="1"/>
    <xf numFmtId="0" fontId="0" fillId="0" borderId="0" xfId="0" applyAlignment="1"/>
    <xf numFmtId="0" fontId="4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Border="1" applyAlignment="1">
      <alignment wrapText="1"/>
    </xf>
    <xf numFmtId="0" fontId="0" fillId="0" borderId="0" xfId="0" applyAlignment="1">
      <alignment horizontal="right" wrapText="1"/>
    </xf>
    <xf numFmtId="0" fontId="8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 indent="1"/>
    </xf>
    <xf numFmtId="0" fontId="1" fillId="0" borderId="1" xfId="0" applyFont="1" applyBorder="1" applyAlignment="1">
      <alignment horizontal="left" wrapText="1" indent="1"/>
    </xf>
    <xf numFmtId="4" fontId="1" fillId="0" borderId="1" xfId="0" applyNumberFormat="1" applyFont="1" applyBorder="1" applyAlignment="1">
      <alignment horizontal="center" vertical="top"/>
    </xf>
    <xf numFmtId="4" fontId="1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/>
    </xf>
    <xf numFmtId="4" fontId="1" fillId="2" borderId="1" xfId="0" applyNumberFormat="1" applyFont="1" applyFill="1" applyBorder="1" applyAlignment="1">
      <alignment horizontal="center" vertical="top"/>
    </xf>
    <xf numFmtId="3" fontId="1" fillId="0" borderId="1" xfId="0" applyNumberFormat="1" applyFont="1" applyBorder="1" applyAlignment="1">
      <alignment horizontal="center" vertical="top"/>
    </xf>
    <xf numFmtId="0" fontId="0" fillId="0" borderId="0" xfId="0" applyAlignment="1">
      <alignment wrapText="1"/>
    </xf>
    <xf numFmtId="0" fontId="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1" fillId="0" borderId="0" xfId="0" applyFont="1" applyAlignment="1">
      <alignment horizontal="right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right"/>
    </xf>
    <xf numFmtId="0" fontId="13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0" fontId="10" fillId="0" borderId="0" xfId="0" applyFont="1" applyAlignment="1">
      <alignment horizontal="center" wrapText="1"/>
    </xf>
    <xf numFmtId="0" fontId="9" fillId="0" borderId="0" xfId="0" applyFont="1"/>
    <xf numFmtId="0" fontId="1" fillId="0" borderId="16" xfId="0" applyFont="1" applyBorder="1" applyAlignment="1">
      <alignment horizontal="center" vertical="top"/>
    </xf>
    <xf numFmtId="0" fontId="1" fillId="0" borderId="17" xfId="0" applyFont="1" applyBorder="1" applyAlignment="1">
      <alignment horizontal="center" vertical="top"/>
    </xf>
    <xf numFmtId="0" fontId="19" fillId="0" borderId="18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left" wrapText="1"/>
    </xf>
    <xf numFmtId="0" fontId="9" fillId="0" borderId="10" xfId="0" applyFont="1" applyBorder="1" applyAlignment="1">
      <alignment horizontal="left" wrapText="1" indent="1"/>
    </xf>
    <xf numFmtId="0" fontId="9" fillId="0" borderId="17" xfId="0" applyFont="1" applyBorder="1"/>
    <xf numFmtId="0" fontId="20" fillId="0" borderId="10" xfId="0" applyFont="1" applyBorder="1" applyAlignment="1">
      <alignment horizontal="left" wrapText="1" indent="2"/>
    </xf>
    <xf numFmtId="0" fontId="20" fillId="0" borderId="17" xfId="0" applyFont="1" applyBorder="1"/>
    <xf numFmtId="0" fontId="9" fillId="0" borderId="16" xfId="0" applyFont="1" applyBorder="1"/>
    <xf numFmtId="0" fontId="20" fillId="0" borderId="16" xfId="0" applyFont="1" applyBorder="1"/>
    <xf numFmtId="0" fontId="20" fillId="0" borderId="0" xfId="0" applyFont="1"/>
    <xf numFmtId="0" fontId="20" fillId="0" borderId="16" xfId="0" applyFont="1" applyBorder="1" applyAlignment="1">
      <alignment horizontal="center"/>
    </xf>
    <xf numFmtId="0" fontId="20" fillId="0" borderId="17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 vertical="top"/>
    </xf>
    <xf numFmtId="4" fontId="1" fillId="0" borderId="1" xfId="0" applyNumberFormat="1" applyFont="1" applyFill="1" applyBorder="1" applyAlignment="1">
      <alignment horizontal="center" vertical="top"/>
    </xf>
    <xf numFmtId="3" fontId="1" fillId="0" borderId="1" xfId="0" applyNumberFormat="1" applyFont="1" applyFill="1" applyBorder="1" applyAlignment="1">
      <alignment horizontal="center" vertical="top"/>
    </xf>
    <xf numFmtId="4" fontId="20" fillId="0" borderId="16" xfId="0" applyNumberFormat="1" applyFont="1" applyFill="1" applyBorder="1" applyAlignment="1">
      <alignment horizontal="center"/>
    </xf>
    <xf numFmtId="4" fontId="20" fillId="0" borderId="17" xfId="0" applyNumberFormat="1" applyFont="1" applyFill="1" applyBorder="1" applyAlignment="1">
      <alignment horizontal="center"/>
    </xf>
    <xf numFmtId="0" fontId="15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0" fontId="21" fillId="0" borderId="0" xfId="0" applyFont="1" applyBorder="1" applyAlignment="1">
      <alignment horizontal="center"/>
    </xf>
    <xf numFmtId="0" fontId="21" fillId="0" borderId="0" xfId="0" applyFont="1" applyBorder="1"/>
    <xf numFmtId="0" fontId="21" fillId="0" borderId="0" xfId="0" applyFont="1" applyBorder="1" applyAlignment="1"/>
    <xf numFmtId="0" fontId="15" fillId="0" borderId="0" xfId="0" applyFont="1" applyBorder="1" applyAlignment="1"/>
    <xf numFmtId="0" fontId="21" fillId="0" borderId="0" xfId="0" applyFont="1" applyBorder="1" applyAlignment="1">
      <alignment horizontal="left"/>
    </xf>
    <xf numFmtId="0" fontId="11" fillId="0" borderId="0" xfId="0" applyFont="1" applyAlignment="1">
      <alignment horizontal="right"/>
    </xf>
    <xf numFmtId="49" fontId="1" fillId="0" borderId="1" xfId="0" applyNumberFormat="1" applyFont="1" applyBorder="1" applyAlignment="1">
      <alignment horizontal="center" vertical="top" wrapText="1"/>
    </xf>
    <xf numFmtId="165" fontId="9" fillId="0" borderId="16" xfId="0" applyNumberFormat="1" applyFont="1" applyBorder="1" applyAlignment="1">
      <alignment horizontal="center"/>
    </xf>
    <xf numFmtId="165" fontId="9" fillId="0" borderId="17" xfId="0" applyNumberFormat="1" applyFont="1" applyBorder="1" applyAlignment="1">
      <alignment horizontal="center"/>
    </xf>
    <xf numFmtId="165" fontId="9" fillId="0" borderId="16" xfId="0" applyNumberFormat="1" applyFont="1" applyFill="1" applyBorder="1" applyAlignment="1">
      <alignment horizontal="center"/>
    </xf>
    <xf numFmtId="165" fontId="9" fillId="0" borderId="17" xfId="0" applyNumberFormat="1" applyFont="1" applyFill="1" applyBorder="1" applyAlignment="1">
      <alignment horizontal="center"/>
    </xf>
    <xf numFmtId="166" fontId="1" fillId="0" borderId="1" xfId="0" applyNumberFormat="1" applyFont="1" applyBorder="1" applyAlignment="1">
      <alignment horizontal="center" vertical="top"/>
    </xf>
    <xf numFmtId="2" fontId="1" fillId="0" borderId="1" xfId="0" applyNumberFormat="1" applyFont="1" applyBorder="1" applyAlignment="1">
      <alignment horizontal="center" vertical="top"/>
    </xf>
    <xf numFmtId="0" fontId="1" fillId="0" borderId="8" xfId="0" applyFont="1" applyBorder="1" applyAlignment="1">
      <alignment horizontal="center"/>
    </xf>
    <xf numFmtId="0" fontId="13" fillId="0" borderId="0" xfId="0" applyFont="1" applyAlignment="1">
      <alignment horizontal="center"/>
    </xf>
    <xf numFmtId="49" fontId="13" fillId="0" borderId="8" xfId="0" applyNumberFormat="1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5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2" fillId="0" borderId="0" xfId="0" applyNumberFormat="1" applyFont="1" applyAlignment="1">
      <alignment horizontal="center" wrapText="1"/>
    </xf>
    <xf numFmtId="0" fontId="12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7" fillId="0" borderId="34" xfId="1" applyBorder="1" applyAlignment="1" applyProtection="1">
      <alignment horizontal="center"/>
    </xf>
    <xf numFmtId="0" fontId="1" fillId="0" borderId="35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0" fillId="0" borderId="0" xfId="0" applyAlignment="1">
      <alignment horizontal="right" wrapText="1"/>
    </xf>
    <xf numFmtId="0" fontId="18" fillId="0" borderId="0" xfId="0" applyFont="1" applyAlignment="1">
      <alignment horizontal="center"/>
    </xf>
    <xf numFmtId="0" fontId="7" fillId="0" borderId="0" xfId="1" applyAlignment="1" applyProtection="1">
      <alignment horizontal="center"/>
    </xf>
    <xf numFmtId="0" fontId="2" fillId="0" borderId="0" xfId="0" applyFont="1" applyBorder="1" applyAlignment="1">
      <alignment horizontal="right" wrapText="1"/>
    </xf>
    <xf numFmtId="0" fontId="0" fillId="0" borderId="36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7" fillId="0" borderId="0" xfId="0" applyFont="1" applyBorder="1" applyAlignment="1">
      <alignment horizontal="center" wrapText="1"/>
    </xf>
    <xf numFmtId="0" fontId="17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6" fillId="0" borderId="0" xfId="0" applyFont="1" applyAlignment="1">
      <alignment horizontal="center" wrapText="1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6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5" fillId="0" borderId="0" xfId="0" applyFont="1" applyAlignment="1">
      <alignment horizontal="left"/>
    </xf>
    <xf numFmtId="0" fontId="23" fillId="0" borderId="0" xfId="2" applyFont="1" applyBorder="1" applyAlignment="1">
      <alignment horizontal="left" wrapText="1"/>
    </xf>
  </cellXfs>
  <cellStyles count="3">
    <cellStyle name="Гиперссылка" xfId="1" builtinId="8"/>
    <cellStyle name="Обычный" xfId="0" builtinId="0"/>
    <cellStyle name="Обычный_Лист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usselectro.net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econom_electro@mail.ru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30"/>
  <sheetViews>
    <sheetView topLeftCell="A13" zoomScale="80" zoomScaleNormal="80" workbookViewId="0">
      <selection activeCell="A22" sqref="A22:DS22"/>
    </sheetView>
  </sheetViews>
  <sheetFormatPr defaultColWidth="1.109375" defaultRowHeight="15.6" x14ac:dyDescent="0.3"/>
  <cols>
    <col min="1" max="16384" width="1.109375" style="26"/>
  </cols>
  <sheetData>
    <row r="1" spans="1:123" customFormat="1" ht="46.5" customHeight="1" x14ac:dyDescent="0.3">
      <c r="A1" s="78" t="s">
        <v>102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  <c r="AH1" s="78"/>
      <c r="AI1" s="78"/>
      <c r="AJ1" s="78"/>
      <c r="AK1" s="78"/>
      <c r="AL1" s="78"/>
      <c r="AM1" s="78"/>
      <c r="AN1" s="78"/>
      <c r="AO1" s="78"/>
      <c r="AP1" s="78"/>
      <c r="AQ1" s="78"/>
      <c r="AR1" s="78"/>
      <c r="AS1" s="78"/>
      <c r="AT1" s="78"/>
      <c r="AU1" s="78"/>
      <c r="AV1" s="78"/>
      <c r="AW1" s="78"/>
      <c r="AX1" s="78"/>
      <c r="AY1" s="78"/>
      <c r="AZ1" s="78"/>
      <c r="BA1" s="78"/>
      <c r="BB1" s="78"/>
      <c r="BC1" s="78"/>
      <c r="BD1" s="78"/>
      <c r="BE1" s="78"/>
      <c r="BF1" s="78"/>
      <c r="BG1" s="78"/>
      <c r="BH1" s="78"/>
      <c r="BI1" s="78"/>
      <c r="BJ1" s="78"/>
      <c r="BK1" s="78"/>
      <c r="BL1" s="78"/>
      <c r="BM1" s="78"/>
      <c r="BN1" s="78"/>
      <c r="BO1" s="78"/>
      <c r="BP1" s="78"/>
      <c r="BQ1" s="78"/>
      <c r="BR1" s="78"/>
      <c r="BS1" s="78"/>
      <c r="BT1" s="78"/>
      <c r="BU1" s="78"/>
      <c r="BV1" s="78"/>
      <c r="BW1" s="78"/>
      <c r="BX1" s="78"/>
      <c r="BY1" s="78"/>
      <c r="BZ1" s="78"/>
      <c r="CA1" s="78"/>
      <c r="CB1" s="78"/>
      <c r="CC1" s="78"/>
      <c r="CD1" s="78"/>
      <c r="CE1" s="78"/>
      <c r="CF1" s="78"/>
      <c r="CG1" s="78"/>
      <c r="CH1" s="78"/>
      <c r="CI1" s="78"/>
      <c r="CJ1" s="78"/>
      <c r="CK1" s="78"/>
      <c r="CL1" s="78"/>
      <c r="CM1" s="78"/>
      <c r="CN1" s="78"/>
      <c r="CO1" s="78"/>
      <c r="CP1" s="78"/>
      <c r="CQ1" s="78"/>
      <c r="CR1" s="78"/>
      <c r="CS1" s="78"/>
      <c r="CT1" s="78"/>
      <c r="CU1" s="78"/>
      <c r="CV1" s="78"/>
      <c r="CW1" s="78"/>
      <c r="CX1" s="78"/>
      <c r="CY1" s="78"/>
      <c r="CZ1" s="78"/>
      <c r="DA1" s="78"/>
      <c r="DB1" s="78"/>
      <c r="DC1" s="78"/>
      <c r="DD1" s="78"/>
      <c r="DE1" s="78"/>
      <c r="DF1" s="78"/>
      <c r="DG1" s="78"/>
      <c r="DH1" s="78"/>
      <c r="DI1" s="78"/>
      <c r="DJ1" s="78"/>
      <c r="DK1" s="78"/>
      <c r="DL1" s="78"/>
      <c r="DM1" s="78"/>
      <c r="DN1" s="78"/>
      <c r="DO1" s="78"/>
      <c r="DP1" s="78"/>
      <c r="DQ1" s="78"/>
      <c r="DR1" s="78"/>
      <c r="DS1" s="78"/>
    </row>
    <row r="3" spans="1:123" x14ac:dyDescent="0.3">
      <c r="BK3" s="27"/>
      <c r="BL3" s="27"/>
      <c r="BM3" s="27"/>
      <c r="BN3" s="27"/>
      <c r="BO3" s="27"/>
      <c r="BP3" s="27"/>
      <c r="BQ3" s="27"/>
      <c r="BR3" s="27"/>
      <c r="BS3" s="27"/>
      <c r="BT3" s="27"/>
      <c r="BU3" s="27"/>
      <c r="BV3" s="27"/>
      <c r="BW3" s="27"/>
      <c r="BX3" s="27"/>
      <c r="BY3" s="79" t="s">
        <v>103</v>
      </c>
      <c r="BZ3" s="79"/>
      <c r="CA3" s="79"/>
      <c r="CB3" s="79"/>
      <c r="CC3" s="79"/>
      <c r="CD3" s="79"/>
      <c r="CE3" s="79"/>
      <c r="CF3" s="79"/>
      <c r="CG3" s="79"/>
      <c r="CH3" s="79"/>
      <c r="CI3" s="79"/>
      <c r="CJ3" s="79"/>
      <c r="CK3" s="79"/>
      <c r="CL3" s="79"/>
      <c r="CM3" s="79"/>
      <c r="CN3" s="79"/>
      <c r="CO3" s="79"/>
      <c r="CP3" s="79"/>
      <c r="CQ3" s="79"/>
      <c r="CR3" s="79"/>
      <c r="CS3" s="79"/>
      <c r="CT3" s="79"/>
      <c r="CU3" s="79"/>
      <c r="CV3" s="79"/>
      <c r="CW3" s="79"/>
      <c r="CX3" s="79"/>
      <c r="CY3" s="79"/>
      <c r="CZ3" s="79"/>
      <c r="DA3" s="79"/>
      <c r="DB3" s="79"/>
      <c r="DC3" s="79"/>
      <c r="DD3" s="79"/>
      <c r="DE3" s="79"/>
      <c r="DF3" s="79"/>
      <c r="DG3" s="79"/>
      <c r="DH3" s="79"/>
      <c r="DI3" s="79"/>
      <c r="DJ3" s="79"/>
      <c r="DK3" s="79"/>
      <c r="DL3" s="79"/>
      <c r="DM3" s="79"/>
      <c r="DN3" s="79"/>
      <c r="DO3" s="79"/>
      <c r="DP3" s="79"/>
      <c r="DQ3" s="79"/>
      <c r="DR3" s="79"/>
      <c r="DS3" s="79"/>
    </row>
    <row r="4" spans="1:123" x14ac:dyDescent="0.3">
      <c r="BK4" s="80" t="s">
        <v>104</v>
      </c>
      <c r="BL4" s="80"/>
      <c r="BM4" s="80"/>
      <c r="BN4" s="80"/>
      <c r="BO4" s="80"/>
      <c r="BP4" s="80"/>
      <c r="BQ4" s="80"/>
      <c r="BR4" s="80"/>
      <c r="BS4" s="80"/>
      <c r="BT4" s="80"/>
      <c r="BU4" s="80"/>
      <c r="BV4" s="80"/>
      <c r="BW4" s="80"/>
      <c r="BX4" s="80"/>
      <c r="BY4" s="80"/>
      <c r="BZ4" s="80"/>
      <c r="CA4" s="80"/>
      <c r="CB4" s="80"/>
      <c r="CC4" s="80"/>
      <c r="CD4" s="80"/>
      <c r="CE4" s="80"/>
      <c r="CF4" s="80"/>
      <c r="CG4" s="80"/>
      <c r="CH4" s="80"/>
      <c r="CI4" s="80"/>
      <c r="CJ4" s="80"/>
      <c r="CK4" s="80"/>
      <c r="CL4" s="80"/>
      <c r="CM4" s="80"/>
      <c r="CN4" s="80"/>
      <c r="CO4" s="80"/>
      <c r="CP4" s="80"/>
      <c r="CQ4" s="80"/>
      <c r="CR4" s="80"/>
      <c r="CS4" s="80"/>
      <c r="CT4" s="80"/>
      <c r="CU4" s="80"/>
      <c r="CV4" s="80"/>
      <c r="CW4" s="80"/>
      <c r="CX4" s="80"/>
      <c r="CY4" s="80"/>
      <c r="CZ4" s="80"/>
      <c r="DA4" s="80"/>
      <c r="DB4" s="80"/>
      <c r="DC4" s="80"/>
      <c r="DD4" s="80"/>
      <c r="DE4" s="80"/>
      <c r="DF4" s="80"/>
      <c r="DG4" s="80"/>
      <c r="DH4" s="80"/>
      <c r="DI4" s="80"/>
      <c r="DJ4" s="80"/>
      <c r="DK4" s="80"/>
      <c r="DL4" s="80"/>
      <c r="DM4" s="80"/>
      <c r="DN4" s="80"/>
      <c r="DO4" s="80"/>
      <c r="DP4" s="80"/>
      <c r="DQ4" s="80"/>
      <c r="DR4" s="80"/>
      <c r="DS4" s="80"/>
    </row>
    <row r="5" spans="1:123" x14ac:dyDescent="0.3">
      <c r="CB5" s="80" t="s">
        <v>105</v>
      </c>
      <c r="CC5" s="80"/>
      <c r="CD5" s="80"/>
      <c r="CE5" s="80"/>
      <c r="CF5" s="80"/>
      <c r="CG5" s="80"/>
      <c r="CH5" s="80"/>
      <c r="CI5" s="80"/>
      <c r="CJ5" s="80"/>
      <c r="CK5" s="80"/>
      <c r="CL5" s="80"/>
      <c r="CM5" s="80"/>
      <c r="CN5" s="80"/>
      <c r="CO5" s="80"/>
      <c r="CP5" s="80"/>
      <c r="CQ5" s="80"/>
      <c r="CR5" s="80"/>
      <c r="CS5" s="80"/>
      <c r="CT5" s="80"/>
      <c r="CU5" s="80"/>
      <c r="CV5" s="80"/>
      <c r="CW5" s="80"/>
      <c r="CX5" s="80"/>
      <c r="CY5" s="80"/>
      <c r="CZ5" s="80"/>
      <c r="DA5" s="80"/>
      <c r="DB5" s="80"/>
      <c r="DC5" s="80"/>
      <c r="DD5" s="80"/>
      <c r="DE5" s="80"/>
      <c r="DF5" s="80"/>
      <c r="DG5" s="80"/>
      <c r="DH5" s="80"/>
      <c r="DI5" s="80"/>
      <c r="DJ5" s="80"/>
      <c r="DK5" s="80"/>
      <c r="DL5" s="80"/>
      <c r="DM5" s="80"/>
      <c r="DN5" s="80"/>
      <c r="DO5" s="80"/>
      <c r="DP5" s="80"/>
      <c r="DQ5" s="80"/>
      <c r="DR5" s="80"/>
      <c r="DS5" s="80"/>
    </row>
    <row r="7" spans="1:123" ht="63.75" customHeight="1" x14ac:dyDescent="0.3">
      <c r="I7" s="81" t="s">
        <v>106</v>
      </c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  <c r="Z7" s="81"/>
      <c r="AA7" s="81"/>
      <c r="AB7" s="81"/>
      <c r="AC7" s="81"/>
      <c r="AD7" s="81"/>
      <c r="AE7" s="81"/>
      <c r="AF7" s="81"/>
      <c r="AG7" s="81"/>
      <c r="AH7" s="81"/>
      <c r="AI7" s="81"/>
      <c r="AJ7" s="81"/>
      <c r="AK7" s="81"/>
      <c r="AL7" s="81"/>
      <c r="AM7" s="81"/>
      <c r="AN7" s="81"/>
      <c r="AO7" s="81"/>
      <c r="AP7" s="81"/>
      <c r="AQ7" s="81"/>
      <c r="AR7" s="81"/>
      <c r="AS7" s="81"/>
      <c r="AT7" s="81"/>
      <c r="AU7" s="81"/>
      <c r="AV7" s="81"/>
      <c r="AW7" s="81"/>
      <c r="AX7" s="81"/>
      <c r="AY7" s="81"/>
      <c r="AZ7" s="81"/>
      <c r="BA7" s="81"/>
      <c r="BB7" s="81"/>
      <c r="BC7" s="81"/>
      <c r="BD7" s="81"/>
      <c r="BE7" s="81"/>
      <c r="BF7" s="81"/>
      <c r="BG7" s="81"/>
      <c r="BH7" s="81"/>
      <c r="BI7" s="81"/>
      <c r="BJ7" s="81"/>
      <c r="BK7" s="81"/>
      <c r="BL7" s="81"/>
      <c r="BM7" s="81"/>
      <c r="BN7" s="81"/>
      <c r="BO7" s="81"/>
      <c r="BP7" s="81"/>
      <c r="BQ7" s="81"/>
      <c r="BR7" s="81"/>
      <c r="BS7" s="81"/>
      <c r="BT7" s="81"/>
      <c r="BU7" s="81"/>
      <c r="BV7" s="81"/>
      <c r="BW7" s="81"/>
      <c r="BX7" s="81"/>
      <c r="BY7" s="81"/>
      <c r="BZ7" s="81"/>
      <c r="CA7" s="81"/>
      <c r="CB7" s="81"/>
      <c r="CC7" s="81"/>
      <c r="CD7" s="81"/>
      <c r="CE7" s="81"/>
      <c r="CF7" s="81"/>
      <c r="CG7" s="81"/>
      <c r="CH7" s="81"/>
      <c r="CI7" s="81"/>
      <c r="CJ7" s="81"/>
      <c r="CK7" s="81"/>
      <c r="CL7" s="81"/>
      <c r="CM7" s="81"/>
      <c r="CN7" s="81"/>
      <c r="CO7" s="81"/>
      <c r="CP7" s="81"/>
      <c r="CQ7" s="81"/>
      <c r="CR7" s="81"/>
      <c r="CS7" s="81"/>
      <c r="CT7" s="81"/>
      <c r="CU7" s="81"/>
      <c r="CV7" s="81"/>
      <c r="CW7" s="81"/>
      <c r="CX7" s="81"/>
      <c r="CY7" s="81"/>
      <c r="CZ7" s="81"/>
      <c r="DA7" s="81"/>
      <c r="DB7" s="81"/>
    </row>
    <row r="9" spans="1:123" x14ac:dyDescent="0.3"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82" t="s">
        <v>107</v>
      </c>
      <c r="AI9" s="83"/>
      <c r="AJ9" s="83"/>
      <c r="AK9" s="83"/>
      <c r="AL9" s="83"/>
      <c r="AM9" s="83"/>
      <c r="AN9" s="83"/>
      <c r="AO9" s="83"/>
      <c r="AP9" s="83"/>
      <c r="AQ9" s="83"/>
      <c r="AR9" s="83"/>
      <c r="AS9" s="83"/>
      <c r="AT9" s="83"/>
      <c r="AU9" s="84"/>
      <c r="AV9" s="29" t="s">
        <v>108</v>
      </c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  <c r="BH9" s="30"/>
      <c r="BI9" s="30"/>
      <c r="BJ9" s="30"/>
      <c r="BK9" s="30"/>
      <c r="BL9" s="30"/>
      <c r="BM9" s="30"/>
      <c r="BN9" s="30"/>
      <c r="BO9" s="30"/>
      <c r="BP9" s="30"/>
      <c r="BQ9" s="30"/>
      <c r="BR9" s="30"/>
      <c r="BS9" s="30"/>
      <c r="BT9" s="30"/>
      <c r="BU9" s="30"/>
      <c r="BV9" s="30"/>
      <c r="BW9" s="30"/>
      <c r="BX9" s="30"/>
      <c r="BY9" s="30"/>
      <c r="BZ9" s="30"/>
      <c r="CA9" s="30"/>
      <c r="CB9" s="30"/>
      <c r="CC9" s="30"/>
      <c r="CD9" s="30"/>
      <c r="CE9" s="30"/>
      <c r="CF9" s="30"/>
      <c r="CG9" s="30"/>
      <c r="CH9" s="85"/>
      <c r="CI9" s="85"/>
      <c r="CJ9" s="85"/>
      <c r="CK9" s="85"/>
      <c r="CL9" s="85"/>
      <c r="CM9" s="85"/>
      <c r="CN9" s="85"/>
      <c r="CO9" s="85"/>
      <c r="CP9" s="85"/>
      <c r="CQ9" s="85"/>
      <c r="CR9" s="85"/>
      <c r="CS9" s="85"/>
      <c r="CT9" s="85"/>
      <c r="CU9" s="85"/>
      <c r="CV9" s="85"/>
      <c r="CW9" s="85"/>
      <c r="CX9" s="85"/>
      <c r="CY9" s="85"/>
      <c r="CZ9" s="85"/>
      <c r="DA9" s="85"/>
      <c r="DB9" s="85"/>
      <c r="DC9" s="85"/>
      <c r="DD9" s="85"/>
      <c r="DE9" s="85"/>
      <c r="DF9" s="85"/>
      <c r="DG9" s="85"/>
      <c r="DH9" s="85"/>
      <c r="DI9" s="85"/>
      <c r="DJ9" s="85"/>
      <c r="DK9" s="85"/>
      <c r="DL9" s="85"/>
      <c r="DM9" s="85"/>
      <c r="DN9" s="85"/>
      <c r="DO9" s="85"/>
      <c r="DP9" s="85"/>
    </row>
    <row r="10" spans="1:123" x14ac:dyDescent="0.3"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86" t="s">
        <v>109</v>
      </c>
      <c r="AI10" s="87"/>
      <c r="AJ10" s="87"/>
      <c r="AK10" s="87"/>
      <c r="AL10" s="87"/>
      <c r="AM10" s="87"/>
      <c r="AN10" s="87"/>
      <c r="AO10" s="87"/>
      <c r="AP10" s="87"/>
      <c r="AQ10" s="87"/>
      <c r="AR10" s="87"/>
      <c r="AS10" s="87"/>
      <c r="AT10" s="87"/>
      <c r="AU10" s="88"/>
      <c r="AV10" s="89" t="s">
        <v>110</v>
      </c>
      <c r="AW10" s="85"/>
      <c r="AX10" s="85"/>
      <c r="AY10" s="85"/>
      <c r="AZ10" s="85"/>
      <c r="BA10" s="85"/>
      <c r="BB10" s="85"/>
      <c r="BC10" s="85"/>
      <c r="BD10" s="85"/>
      <c r="BE10" s="85"/>
      <c r="BF10" s="85"/>
      <c r="BG10" s="85"/>
      <c r="BH10" s="85"/>
      <c r="BI10" s="85"/>
      <c r="BJ10" s="85"/>
      <c r="BK10" s="85"/>
      <c r="BL10" s="85"/>
      <c r="BM10" s="85"/>
      <c r="BN10" s="85"/>
      <c r="BO10" s="85"/>
      <c r="BP10" s="85"/>
      <c r="BQ10" s="85"/>
      <c r="BR10" s="85"/>
      <c r="BS10" s="85"/>
      <c r="BT10" s="85"/>
      <c r="BU10" s="85"/>
      <c r="BV10" s="85"/>
      <c r="BW10" s="85"/>
      <c r="BX10" s="85"/>
      <c r="BY10" s="85"/>
      <c r="BZ10" s="85"/>
      <c r="CA10" s="85"/>
      <c r="CB10" s="85"/>
      <c r="CC10" s="85"/>
      <c r="CD10" s="85"/>
      <c r="CE10" s="85"/>
      <c r="CF10" s="85"/>
      <c r="CG10" s="85"/>
      <c r="CH10" s="90" t="s">
        <v>130</v>
      </c>
      <c r="CI10" s="91"/>
      <c r="CJ10" s="91"/>
      <c r="CK10" s="91"/>
      <c r="CL10" s="91"/>
      <c r="CM10" s="91"/>
      <c r="CN10" s="91"/>
      <c r="CO10" s="91"/>
      <c r="CP10" s="91"/>
      <c r="CQ10" s="91"/>
      <c r="CR10" s="91"/>
      <c r="CS10" s="91"/>
      <c r="CT10" s="91"/>
      <c r="CU10" s="91"/>
      <c r="CV10" s="91"/>
      <c r="CW10" s="91"/>
      <c r="CX10" s="91"/>
      <c r="CY10" s="91"/>
      <c r="CZ10" s="91"/>
      <c r="DA10" s="91"/>
      <c r="DB10" s="91"/>
      <c r="DC10" s="91"/>
      <c r="DD10" s="91"/>
      <c r="DE10" s="91"/>
      <c r="DF10" s="91"/>
      <c r="DG10" s="91"/>
      <c r="DH10" s="91"/>
      <c r="DI10" s="91"/>
      <c r="DJ10" s="91"/>
      <c r="DK10" s="91"/>
      <c r="DL10" s="91"/>
      <c r="DM10" s="91"/>
      <c r="DN10" s="91"/>
      <c r="DO10" s="91"/>
      <c r="DP10" s="92"/>
    </row>
    <row r="11" spans="1:123" x14ac:dyDescent="0.3"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93" t="s">
        <v>111</v>
      </c>
      <c r="AI11" s="93"/>
      <c r="AJ11" s="93"/>
      <c r="AK11" s="93"/>
      <c r="AL11" s="93"/>
      <c r="AM11" s="93"/>
      <c r="AN11" s="93"/>
      <c r="AO11" s="93"/>
      <c r="AP11" s="93"/>
      <c r="AQ11" s="93"/>
      <c r="AR11" s="93"/>
      <c r="AS11" s="93"/>
      <c r="AT11" s="93"/>
      <c r="AU11" s="93"/>
      <c r="AV11" s="77"/>
      <c r="AW11" s="77"/>
      <c r="AX11" s="77"/>
      <c r="AY11" s="77"/>
      <c r="AZ11" s="77"/>
      <c r="BA11" s="77"/>
      <c r="BB11" s="77"/>
      <c r="BC11" s="77"/>
      <c r="BD11" s="77"/>
      <c r="BE11" s="77"/>
      <c r="BF11" s="77"/>
      <c r="BG11" s="77"/>
      <c r="BH11" s="77"/>
      <c r="BI11" s="77"/>
      <c r="BJ11" s="77"/>
      <c r="BK11" s="77"/>
      <c r="BL11" s="77"/>
      <c r="BM11" s="77"/>
      <c r="BN11" s="77"/>
      <c r="BO11" s="77"/>
      <c r="BP11" s="77"/>
      <c r="BQ11" s="77"/>
      <c r="BR11" s="77"/>
      <c r="BS11" s="77"/>
      <c r="BT11" s="77"/>
      <c r="BU11" s="77"/>
      <c r="BV11" s="77"/>
      <c r="BW11" s="77"/>
      <c r="BX11" s="77"/>
      <c r="BY11" s="77"/>
      <c r="BZ11" s="77"/>
      <c r="CA11" s="77"/>
      <c r="CB11" s="77"/>
      <c r="CC11" s="77"/>
      <c r="CD11" s="77"/>
      <c r="CE11" s="77"/>
      <c r="CF11" s="77"/>
      <c r="CG11" s="77"/>
      <c r="CH11" s="77" t="s">
        <v>160</v>
      </c>
      <c r="CI11" s="77"/>
      <c r="CJ11" s="77"/>
      <c r="CK11" s="77"/>
      <c r="CL11" s="77"/>
      <c r="CM11" s="77"/>
      <c r="CN11" s="77"/>
      <c r="CO11" s="77"/>
      <c r="CP11" s="77"/>
      <c r="CQ11" s="77"/>
      <c r="CR11" s="77"/>
      <c r="CS11" s="77"/>
      <c r="CT11" s="77"/>
      <c r="CU11" s="77"/>
      <c r="CV11" s="77"/>
      <c r="CW11" s="77"/>
      <c r="CX11" s="77"/>
      <c r="CY11" s="77"/>
      <c r="CZ11" s="77"/>
      <c r="DA11" s="77"/>
      <c r="DB11" s="77"/>
      <c r="DC11" s="77"/>
      <c r="DD11" s="77"/>
      <c r="DE11" s="77"/>
      <c r="DF11" s="77"/>
      <c r="DG11" s="77"/>
      <c r="DH11" s="77"/>
      <c r="DI11" s="77"/>
      <c r="DJ11" s="77"/>
      <c r="DK11" s="77"/>
      <c r="DL11" s="77"/>
      <c r="DM11" s="77"/>
      <c r="DN11" s="77"/>
      <c r="DO11" s="77"/>
      <c r="DP11" s="77"/>
    </row>
    <row r="12" spans="1:123" x14ac:dyDescent="0.3"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77" t="s">
        <v>112</v>
      </c>
      <c r="AI12" s="77"/>
      <c r="AJ12" s="77"/>
      <c r="AK12" s="77"/>
      <c r="AL12" s="77"/>
      <c r="AM12" s="77"/>
      <c r="AN12" s="77"/>
      <c r="AO12" s="77"/>
      <c r="AP12" s="77"/>
      <c r="AQ12" s="77"/>
      <c r="AR12" s="77"/>
      <c r="AS12" s="77"/>
      <c r="AT12" s="77"/>
      <c r="AU12" s="77"/>
      <c r="AV12" s="77"/>
      <c r="AW12" s="77"/>
      <c r="AX12" s="77"/>
      <c r="AY12" s="77"/>
      <c r="AZ12" s="77"/>
      <c r="BA12" s="77"/>
      <c r="BB12" s="77"/>
      <c r="BC12" s="77"/>
      <c r="BD12" s="77"/>
      <c r="BE12" s="77"/>
      <c r="BF12" s="77"/>
      <c r="BG12" s="77"/>
      <c r="BH12" s="77"/>
      <c r="BI12" s="77"/>
      <c r="BJ12" s="77"/>
      <c r="BK12" s="77"/>
      <c r="BL12" s="77"/>
      <c r="BM12" s="77"/>
      <c r="BN12" s="77"/>
      <c r="BO12" s="77"/>
      <c r="BP12" s="77"/>
      <c r="BQ12" s="77"/>
      <c r="BR12" s="77"/>
      <c r="BS12" s="77"/>
      <c r="BT12" s="77"/>
      <c r="BU12" s="77"/>
      <c r="BV12" s="77"/>
      <c r="BW12" s="77"/>
      <c r="BX12" s="77"/>
      <c r="BY12" s="77"/>
      <c r="BZ12" s="77"/>
      <c r="CA12" s="77"/>
      <c r="CB12" s="77"/>
      <c r="CC12" s="77"/>
      <c r="CD12" s="77"/>
      <c r="CE12" s="77"/>
      <c r="CF12" s="77"/>
      <c r="CG12" s="77"/>
      <c r="CH12" s="77" t="s">
        <v>161</v>
      </c>
      <c r="CI12" s="77"/>
      <c r="CJ12" s="77"/>
      <c r="CK12" s="77"/>
      <c r="CL12" s="77"/>
      <c r="CM12" s="77"/>
      <c r="CN12" s="77"/>
      <c r="CO12" s="77"/>
      <c r="CP12" s="77"/>
      <c r="CQ12" s="77"/>
      <c r="CR12" s="77"/>
      <c r="CS12" s="77"/>
      <c r="CT12" s="77"/>
      <c r="CU12" s="77"/>
      <c r="CV12" s="77"/>
      <c r="CW12" s="77"/>
      <c r="CX12" s="77"/>
      <c r="CY12" s="77"/>
      <c r="CZ12" s="77"/>
      <c r="DA12" s="77"/>
      <c r="DB12" s="77"/>
      <c r="DC12" s="77"/>
      <c r="DD12" s="77"/>
      <c r="DE12" s="77"/>
      <c r="DF12" s="77"/>
      <c r="DG12" s="77"/>
      <c r="DH12" s="77"/>
      <c r="DI12" s="77"/>
      <c r="DJ12" s="77"/>
      <c r="DK12" s="77"/>
      <c r="DL12" s="77"/>
      <c r="DM12" s="77"/>
      <c r="DN12" s="77"/>
      <c r="DO12" s="77"/>
      <c r="DP12" s="77"/>
    </row>
    <row r="14" spans="1:123" s="27" customFormat="1" ht="10.199999999999999" x14ac:dyDescent="0.2">
      <c r="DS14" s="31" t="s">
        <v>113</v>
      </c>
    </row>
    <row r="15" spans="1:123" s="27" customFormat="1" ht="10.199999999999999" x14ac:dyDescent="0.2">
      <c r="DS15" s="31" t="s">
        <v>114</v>
      </c>
    </row>
    <row r="16" spans="1:123" s="27" customFormat="1" ht="10.199999999999999" x14ac:dyDescent="0.2">
      <c r="DS16" s="31" t="s">
        <v>115</v>
      </c>
    </row>
    <row r="17" spans="1:123" s="27" customFormat="1" ht="10.199999999999999" x14ac:dyDescent="0.2">
      <c r="DS17" s="31" t="s">
        <v>116</v>
      </c>
    </row>
    <row r="18" spans="1:123" x14ac:dyDescent="0.3">
      <c r="DS18" s="64" t="s">
        <v>143</v>
      </c>
    </row>
    <row r="22" spans="1:123" s="32" customFormat="1" ht="17.399999999999999" x14ac:dyDescent="0.3">
      <c r="A22" s="73" t="s">
        <v>117</v>
      </c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3"/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3"/>
      <c r="BI22" s="73"/>
      <c r="BJ22" s="73"/>
      <c r="BK22" s="73"/>
      <c r="BL22" s="73"/>
      <c r="BM22" s="73"/>
      <c r="BN22" s="73"/>
      <c r="BO22" s="73"/>
      <c r="BP22" s="73"/>
      <c r="BQ22" s="73"/>
      <c r="BR22" s="73"/>
      <c r="BS22" s="73"/>
      <c r="BT22" s="73"/>
      <c r="BU22" s="73"/>
      <c r="BV22" s="73"/>
      <c r="BW22" s="73"/>
      <c r="BX22" s="73"/>
      <c r="BY22" s="73"/>
      <c r="BZ22" s="73"/>
      <c r="CA22" s="73"/>
      <c r="CB22" s="73"/>
      <c r="CC22" s="73"/>
      <c r="CD22" s="73"/>
      <c r="CE22" s="73"/>
      <c r="CF22" s="73"/>
      <c r="CG22" s="73"/>
      <c r="CH22" s="73"/>
      <c r="CI22" s="73"/>
      <c r="CJ22" s="73"/>
      <c r="CK22" s="73"/>
      <c r="CL22" s="73"/>
      <c r="CM22" s="73"/>
      <c r="CN22" s="73"/>
      <c r="CO22" s="73"/>
      <c r="CP22" s="73"/>
      <c r="CQ22" s="73"/>
      <c r="CR22" s="73"/>
      <c r="CS22" s="73"/>
      <c r="CT22" s="73"/>
      <c r="CU22" s="73"/>
      <c r="CV22" s="73"/>
      <c r="CW22" s="73"/>
      <c r="CX22" s="73"/>
      <c r="CY22" s="73"/>
      <c r="CZ22" s="73"/>
      <c r="DA22" s="73"/>
      <c r="DB22" s="73"/>
      <c r="DC22" s="73"/>
      <c r="DD22" s="73"/>
      <c r="DE22" s="73"/>
      <c r="DF22" s="73"/>
      <c r="DG22" s="73"/>
      <c r="DH22" s="73"/>
      <c r="DI22" s="73"/>
      <c r="DJ22" s="73"/>
      <c r="DK22" s="73"/>
      <c r="DL22" s="73"/>
      <c r="DM22" s="73"/>
      <c r="DN22" s="73"/>
      <c r="DO22" s="73"/>
      <c r="DP22" s="73"/>
      <c r="DQ22" s="73"/>
      <c r="DR22" s="73"/>
      <c r="DS22" s="73"/>
    </row>
    <row r="23" spans="1:123" s="32" customFormat="1" ht="17.399999999999999" x14ac:dyDescent="0.3">
      <c r="A23" s="73" t="s">
        <v>118</v>
      </c>
      <c r="B23" s="73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3"/>
      <c r="AT23" s="73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3"/>
      <c r="BI23" s="73"/>
      <c r="BJ23" s="73"/>
      <c r="BK23" s="73"/>
      <c r="BL23" s="73"/>
      <c r="BM23" s="73"/>
      <c r="BN23" s="73"/>
      <c r="BO23" s="73"/>
      <c r="BP23" s="73"/>
      <c r="BQ23" s="73"/>
      <c r="BR23" s="73"/>
      <c r="BS23" s="73"/>
      <c r="BT23" s="73"/>
      <c r="BU23" s="73"/>
      <c r="BV23" s="73"/>
      <c r="BW23" s="73"/>
      <c r="BX23" s="73"/>
      <c r="BY23" s="73"/>
      <c r="BZ23" s="73"/>
      <c r="CA23" s="73"/>
      <c r="CB23" s="73"/>
      <c r="CC23" s="73"/>
      <c r="CD23" s="73"/>
      <c r="CE23" s="73"/>
      <c r="CF23" s="73"/>
      <c r="CG23" s="73"/>
      <c r="CH23" s="73"/>
      <c r="CI23" s="73"/>
      <c r="CJ23" s="73"/>
      <c r="CK23" s="73"/>
      <c r="CL23" s="73"/>
      <c r="CM23" s="73"/>
      <c r="CN23" s="73"/>
      <c r="CO23" s="73"/>
      <c r="CP23" s="73"/>
      <c r="CQ23" s="73"/>
      <c r="CR23" s="73"/>
      <c r="CS23" s="73"/>
      <c r="CT23" s="73"/>
      <c r="CU23" s="73"/>
      <c r="CV23" s="73"/>
      <c r="CW23" s="73"/>
      <c r="CX23" s="73"/>
      <c r="CY23" s="73"/>
      <c r="CZ23" s="73"/>
      <c r="DA23" s="73"/>
      <c r="DB23" s="73"/>
      <c r="DC23" s="73"/>
      <c r="DD23" s="73"/>
      <c r="DE23" s="73"/>
      <c r="DF23" s="73"/>
      <c r="DG23" s="73"/>
      <c r="DH23" s="73"/>
      <c r="DI23" s="73"/>
      <c r="DJ23" s="73"/>
      <c r="DK23" s="73"/>
      <c r="DL23" s="73"/>
      <c r="DM23" s="73"/>
      <c r="DN23" s="73"/>
      <c r="DO23" s="73"/>
      <c r="DP23" s="73"/>
      <c r="DQ23" s="73"/>
      <c r="DR23" s="73"/>
      <c r="DS23" s="73"/>
    </row>
    <row r="24" spans="1:123" s="32" customFormat="1" ht="17.399999999999999" x14ac:dyDescent="0.3">
      <c r="BI24" s="33" t="s">
        <v>119</v>
      </c>
      <c r="BK24" s="74" t="s">
        <v>159</v>
      </c>
      <c r="BL24" s="74"/>
      <c r="BM24" s="74"/>
      <c r="BN24" s="74"/>
      <c r="BO24" s="74"/>
      <c r="BP24" s="74"/>
      <c r="BQ24" s="74"/>
      <c r="BR24" s="74"/>
      <c r="BS24" s="74"/>
      <c r="BT24" s="74"/>
      <c r="BU24" s="74"/>
      <c r="BV24" s="74"/>
      <c r="BW24" s="74"/>
      <c r="BX24" s="74"/>
      <c r="BY24" s="74"/>
      <c r="BZ24" s="74"/>
      <c r="CA24" s="74"/>
      <c r="CB24" s="74"/>
      <c r="CD24" s="34" t="s">
        <v>120</v>
      </c>
    </row>
    <row r="25" spans="1:123" s="35" customFormat="1" ht="9.6" x14ac:dyDescent="0.2">
      <c r="BK25" s="75" t="s">
        <v>121</v>
      </c>
      <c r="BL25" s="75"/>
      <c r="BM25" s="75"/>
      <c r="BN25" s="75"/>
      <c r="BO25" s="75"/>
      <c r="BP25" s="75"/>
      <c r="BQ25" s="75"/>
      <c r="BR25" s="75"/>
      <c r="BS25" s="75"/>
      <c r="BT25" s="75"/>
      <c r="BU25" s="75"/>
      <c r="BV25" s="75"/>
      <c r="BW25" s="75"/>
      <c r="BX25" s="75"/>
      <c r="BY25" s="75"/>
      <c r="BZ25" s="75"/>
      <c r="CA25" s="75"/>
      <c r="CB25" s="75"/>
    </row>
    <row r="28" spans="1:123" ht="18" x14ac:dyDescent="0.35">
      <c r="S28" s="76" t="s">
        <v>83</v>
      </c>
      <c r="T28" s="76"/>
      <c r="U28" s="76"/>
      <c r="V28" s="76"/>
      <c r="W28" s="76"/>
      <c r="X28" s="76"/>
      <c r="Y28" s="76"/>
      <c r="Z28" s="76"/>
      <c r="AA28" s="76"/>
      <c r="AB28" s="76"/>
      <c r="AC28" s="76"/>
      <c r="AD28" s="76"/>
      <c r="AE28" s="76"/>
      <c r="AF28" s="76"/>
      <c r="AG28" s="76"/>
      <c r="AH28" s="76"/>
      <c r="AI28" s="76"/>
      <c r="AJ28" s="76"/>
      <c r="AK28" s="76"/>
      <c r="AL28" s="76"/>
      <c r="AM28" s="76"/>
      <c r="AN28" s="76"/>
      <c r="AO28" s="76"/>
      <c r="AP28" s="76"/>
      <c r="AQ28" s="76"/>
      <c r="AR28" s="76"/>
      <c r="AS28" s="76"/>
      <c r="AT28" s="76"/>
      <c r="AU28" s="76"/>
      <c r="AV28" s="76"/>
      <c r="AW28" s="76"/>
      <c r="AX28" s="76"/>
      <c r="AY28" s="76"/>
      <c r="AZ28" s="76"/>
      <c r="BA28" s="76"/>
      <c r="BB28" s="76"/>
      <c r="BC28" s="76"/>
      <c r="BD28" s="76"/>
      <c r="BE28" s="76"/>
      <c r="BF28" s="76"/>
      <c r="BG28" s="76"/>
      <c r="BH28" s="76"/>
      <c r="BI28" s="76"/>
      <c r="BJ28" s="76"/>
      <c r="BK28" s="76"/>
      <c r="BL28" s="76"/>
      <c r="BM28" s="76"/>
      <c r="BN28" s="76"/>
      <c r="BO28" s="76"/>
      <c r="BP28" s="76"/>
      <c r="BQ28" s="76"/>
      <c r="BR28" s="76"/>
      <c r="BS28" s="76"/>
      <c r="BT28" s="76"/>
      <c r="BU28" s="76"/>
      <c r="BV28" s="76"/>
      <c r="BW28" s="76"/>
      <c r="BX28" s="76"/>
      <c r="BY28" s="76"/>
      <c r="BZ28" s="76"/>
      <c r="CA28" s="76"/>
      <c r="CB28" s="76"/>
      <c r="CC28" s="76"/>
      <c r="CD28" s="76"/>
      <c r="CE28" s="76"/>
      <c r="CF28" s="76"/>
      <c r="CG28" s="76"/>
      <c r="CH28" s="76"/>
      <c r="CI28" s="76"/>
      <c r="CJ28" s="76"/>
      <c r="CK28" s="76"/>
      <c r="CL28" s="76"/>
      <c r="CM28" s="76"/>
      <c r="CN28" s="76"/>
      <c r="CO28" s="76"/>
      <c r="CP28" s="76"/>
      <c r="CQ28" s="76"/>
      <c r="CR28" s="76"/>
      <c r="CS28" s="76"/>
      <c r="CT28" s="76"/>
      <c r="CU28" s="76"/>
      <c r="CV28" s="76"/>
      <c r="CW28" s="76"/>
      <c r="CX28" s="76"/>
      <c r="CY28" s="76"/>
      <c r="CZ28" s="76"/>
      <c r="DA28" s="76"/>
    </row>
    <row r="29" spans="1:123" s="35" customFormat="1" ht="9.6" x14ac:dyDescent="0.2">
      <c r="S29" s="75" t="s">
        <v>122</v>
      </c>
      <c r="T29" s="75"/>
      <c r="U29" s="75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5"/>
      <c r="AG29" s="75"/>
      <c r="AH29" s="75"/>
      <c r="AI29" s="75"/>
      <c r="AJ29" s="75"/>
      <c r="AK29" s="75"/>
      <c r="AL29" s="75"/>
      <c r="AM29" s="75"/>
      <c r="AN29" s="75"/>
      <c r="AO29" s="75"/>
      <c r="AP29" s="75"/>
      <c r="AQ29" s="75"/>
      <c r="AR29" s="75"/>
      <c r="AS29" s="75"/>
      <c r="AT29" s="75"/>
      <c r="AU29" s="75"/>
      <c r="AV29" s="75"/>
      <c r="AW29" s="75"/>
      <c r="AX29" s="75"/>
      <c r="AY29" s="75"/>
      <c r="AZ29" s="75"/>
      <c r="BA29" s="75"/>
      <c r="BB29" s="75"/>
      <c r="BC29" s="75"/>
      <c r="BD29" s="75"/>
      <c r="BE29" s="75"/>
      <c r="BF29" s="75"/>
      <c r="BG29" s="75"/>
      <c r="BH29" s="75"/>
      <c r="BI29" s="75"/>
      <c r="BJ29" s="75"/>
      <c r="BK29" s="75"/>
      <c r="BL29" s="75"/>
      <c r="BM29" s="75"/>
      <c r="BN29" s="75"/>
      <c r="BO29" s="75"/>
      <c r="BP29" s="75"/>
      <c r="BQ29" s="75"/>
      <c r="BR29" s="75"/>
      <c r="BS29" s="75"/>
      <c r="BT29" s="75"/>
      <c r="BU29" s="75"/>
      <c r="BV29" s="75"/>
      <c r="BW29" s="75"/>
      <c r="BX29" s="75"/>
      <c r="BY29" s="75"/>
      <c r="BZ29" s="75"/>
      <c r="CA29" s="75"/>
      <c r="CB29" s="75"/>
      <c r="CC29" s="75"/>
      <c r="CD29" s="75"/>
      <c r="CE29" s="75"/>
      <c r="CF29" s="75"/>
      <c r="CG29" s="75"/>
      <c r="CH29" s="75"/>
      <c r="CI29" s="75"/>
      <c r="CJ29" s="75"/>
      <c r="CK29" s="75"/>
      <c r="CL29" s="75"/>
      <c r="CM29" s="75"/>
      <c r="CN29" s="75"/>
      <c r="CO29" s="75"/>
      <c r="CP29" s="75"/>
      <c r="CQ29" s="75"/>
      <c r="CR29" s="75"/>
      <c r="CS29" s="75"/>
      <c r="CT29" s="75"/>
      <c r="CU29" s="75"/>
      <c r="CV29" s="75"/>
      <c r="CW29" s="75"/>
      <c r="CX29" s="75"/>
      <c r="CY29" s="75"/>
      <c r="CZ29" s="75"/>
      <c r="DA29" s="75"/>
    </row>
    <row r="30" spans="1:123" x14ac:dyDescent="0.3">
      <c r="S30" s="72"/>
      <c r="T30" s="72"/>
      <c r="U30" s="72"/>
      <c r="V30" s="72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2"/>
      <c r="AL30" s="72"/>
      <c r="AM30" s="72"/>
      <c r="AN30" s="72"/>
      <c r="AO30" s="72"/>
      <c r="AP30" s="72"/>
      <c r="AQ30" s="72"/>
      <c r="AR30" s="72"/>
      <c r="AS30" s="72"/>
      <c r="AT30" s="72"/>
      <c r="AU30" s="72"/>
      <c r="AV30" s="72"/>
      <c r="AW30" s="72"/>
      <c r="AX30" s="72"/>
      <c r="AY30" s="72"/>
      <c r="AZ30" s="72"/>
      <c r="BA30" s="72"/>
      <c r="BB30" s="72"/>
      <c r="BC30" s="72"/>
      <c r="BD30" s="72"/>
      <c r="BE30" s="72"/>
      <c r="BF30" s="72"/>
      <c r="BG30" s="72"/>
      <c r="BH30" s="72"/>
      <c r="BI30" s="72"/>
      <c r="BJ30" s="72"/>
      <c r="BK30" s="72"/>
      <c r="BL30" s="72"/>
      <c r="BM30" s="72"/>
      <c r="BN30" s="72"/>
      <c r="BO30" s="72"/>
      <c r="BP30" s="72"/>
      <c r="BQ30" s="72"/>
      <c r="BR30" s="72"/>
      <c r="BS30" s="72"/>
      <c r="BT30" s="72"/>
      <c r="BU30" s="72"/>
      <c r="BV30" s="72"/>
      <c r="BW30" s="72"/>
      <c r="BX30" s="72"/>
      <c r="BY30" s="72"/>
      <c r="BZ30" s="72"/>
      <c r="CA30" s="72"/>
      <c r="CB30" s="72"/>
      <c r="CC30" s="72"/>
      <c r="CD30" s="72"/>
      <c r="CE30" s="72"/>
      <c r="CF30" s="72"/>
      <c r="CG30" s="72"/>
      <c r="CH30" s="72"/>
      <c r="CI30" s="72"/>
      <c r="CJ30" s="72"/>
      <c r="CK30" s="72"/>
      <c r="CL30" s="72"/>
      <c r="CM30" s="72"/>
      <c r="CN30" s="72"/>
      <c r="CO30" s="72"/>
      <c r="CP30" s="72"/>
      <c r="CQ30" s="72"/>
      <c r="CR30" s="72"/>
      <c r="CS30" s="72"/>
      <c r="CT30" s="72"/>
      <c r="CU30" s="72"/>
      <c r="CV30" s="72"/>
      <c r="CW30" s="72"/>
      <c r="CX30" s="72"/>
      <c r="CY30" s="72"/>
      <c r="CZ30" s="72"/>
      <c r="DA30" s="72"/>
    </row>
  </sheetData>
  <mergeCells count="21">
    <mergeCell ref="AH12:CG12"/>
    <mergeCell ref="CH12:DP12"/>
    <mergeCell ref="A1:DS1"/>
    <mergeCell ref="BY3:DS3"/>
    <mergeCell ref="BK4:DS4"/>
    <mergeCell ref="CB5:DS5"/>
    <mergeCell ref="I7:DB7"/>
    <mergeCell ref="AH9:AU9"/>
    <mergeCell ref="CH9:DP9"/>
    <mergeCell ref="AH10:AU10"/>
    <mergeCell ref="AV10:CG10"/>
    <mergeCell ref="CH10:DP10"/>
    <mergeCell ref="AH11:CG11"/>
    <mergeCell ref="CH11:DP11"/>
    <mergeCell ref="S30:DA30"/>
    <mergeCell ref="A22:DS22"/>
    <mergeCell ref="A23:DS23"/>
    <mergeCell ref="BK24:CB24"/>
    <mergeCell ref="BK25:CB25"/>
    <mergeCell ref="S28:DA28"/>
    <mergeCell ref="S29:DA29"/>
  </mergeCells>
  <hyperlinks>
    <hyperlink ref="CH10" r:id="rId1"/>
  </hyperlinks>
  <pageMargins left="0.70866141732283472" right="0.70866141732283472" top="0.74803149606299213" bottom="0.74803149606299213" header="0.31496062992125984" footer="0.31496062992125984"/>
  <pageSetup paperSize="9" scale="92" orientation="landscape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9"/>
  <sheetViews>
    <sheetView workbookViewId="0">
      <selection activeCell="D1" sqref="D1:E1"/>
    </sheetView>
  </sheetViews>
  <sheetFormatPr defaultRowHeight="14.4" x14ac:dyDescent="0.3"/>
  <cols>
    <col min="1" max="1" width="6.5546875" customWidth="1"/>
    <col min="2" max="2" width="46.6640625" customWidth="1"/>
    <col min="3" max="3" width="12.33203125" customWidth="1"/>
    <col min="4" max="4" width="26.109375" customWidth="1"/>
    <col min="5" max="5" width="37.109375" customWidth="1"/>
    <col min="6" max="6" width="24.109375" customWidth="1"/>
  </cols>
  <sheetData>
    <row r="1" spans="2:6" ht="45.75" customHeight="1" x14ac:dyDescent="0.3">
      <c r="D1" s="96" t="s">
        <v>78</v>
      </c>
      <c r="E1" s="96"/>
    </row>
    <row r="2" spans="2:6" x14ac:dyDescent="0.3">
      <c r="D2" s="14"/>
      <c r="E2" s="14"/>
    </row>
    <row r="3" spans="2:6" x14ac:dyDescent="0.3">
      <c r="D3" s="14"/>
      <c r="E3" s="14"/>
    </row>
    <row r="4" spans="2:6" ht="18.75" customHeight="1" x14ac:dyDescent="0.3">
      <c r="E4" s="10"/>
      <c r="F4" s="10"/>
    </row>
    <row r="5" spans="2:6" ht="17.399999999999999" x14ac:dyDescent="0.3">
      <c r="B5" s="97" t="s">
        <v>67</v>
      </c>
      <c r="C5" s="97"/>
      <c r="D5" s="97"/>
      <c r="E5" s="97"/>
    </row>
    <row r="6" spans="2:6" ht="18" x14ac:dyDescent="0.35">
      <c r="C6" s="11"/>
      <c r="D6" s="11"/>
      <c r="E6" s="11"/>
    </row>
    <row r="8" spans="2:6" ht="37.5" customHeight="1" x14ac:dyDescent="0.35">
      <c r="B8" s="8" t="s">
        <v>68</v>
      </c>
      <c r="C8" s="95" t="s">
        <v>83</v>
      </c>
      <c r="D8" s="95"/>
      <c r="E8" s="95"/>
      <c r="F8" s="13"/>
    </row>
    <row r="9" spans="2:6" ht="18" x14ac:dyDescent="0.35">
      <c r="B9" s="8" t="s">
        <v>69</v>
      </c>
      <c r="C9" s="94" t="s">
        <v>79</v>
      </c>
      <c r="D9" s="94"/>
      <c r="E9" s="94"/>
      <c r="F9" s="12"/>
    </row>
    <row r="10" spans="2:6" ht="18" x14ac:dyDescent="0.35">
      <c r="B10" s="8" t="s">
        <v>70</v>
      </c>
      <c r="C10" s="94" t="s">
        <v>84</v>
      </c>
      <c r="D10" s="94"/>
      <c r="E10" s="94"/>
      <c r="F10" s="12"/>
    </row>
    <row r="11" spans="2:6" ht="18" x14ac:dyDescent="0.35">
      <c r="B11" s="8" t="s">
        <v>71</v>
      </c>
      <c r="C11" s="94" t="s">
        <v>85</v>
      </c>
      <c r="D11" s="94"/>
      <c r="E11" s="94"/>
      <c r="F11" s="12"/>
    </row>
    <row r="12" spans="2:6" ht="18" x14ac:dyDescent="0.35">
      <c r="B12" s="8" t="s">
        <v>72</v>
      </c>
      <c r="C12" s="94">
        <v>2511002019</v>
      </c>
      <c r="D12" s="94"/>
      <c r="E12" s="94"/>
      <c r="F12" s="12"/>
    </row>
    <row r="13" spans="2:6" ht="18" x14ac:dyDescent="0.35">
      <c r="B13" s="8" t="s">
        <v>73</v>
      </c>
      <c r="C13" s="94">
        <v>251101001</v>
      </c>
      <c r="D13" s="94"/>
      <c r="E13" s="94"/>
      <c r="F13" s="12"/>
    </row>
    <row r="14" spans="2:6" ht="18" x14ac:dyDescent="0.35">
      <c r="B14" s="8" t="s">
        <v>74</v>
      </c>
      <c r="C14" s="94" t="s">
        <v>131</v>
      </c>
      <c r="D14" s="94"/>
      <c r="E14" s="94"/>
      <c r="F14" s="12"/>
    </row>
    <row r="15" spans="2:6" ht="18" x14ac:dyDescent="0.35">
      <c r="B15" s="8" t="s">
        <v>75</v>
      </c>
      <c r="C15" s="98" t="s">
        <v>132</v>
      </c>
      <c r="D15" s="98"/>
      <c r="E15" s="98"/>
      <c r="F15" s="12"/>
    </row>
    <row r="16" spans="2:6" ht="18" x14ac:dyDescent="0.35">
      <c r="B16" s="8" t="s">
        <v>76</v>
      </c>
      <c r="C16" s="94" t="s">
        <v>80</v>
      </c>
      <c r="D16" s="94"/>
      <c r="E16" s="94"/>
      <c r="F16" s="12"/>
    </row>
    <row r="17" spans="2:6" ht="18" x14ac:dyDescent="0.35">
      <c r="B17" s="8" t="s">
        <v>77</v>
      </c>
      <c r="C17" s="94" t="s">
        <v>81</v>
      </c>
      <c r="D17" s="94"/>
      <c r="E17" s="94"/>
      <c r="F17" s="12"/>
    </row>
    <row r="18" spans="2:6" ht="18" x14ac:dyDescent="0.35">
      <c r="B18" s="9"/>
      <c r="C18" s="8"/>
      <c r="D18" s="8"/>
      <c r="E18" s="8"/>
      <c r="F18" s="12"/>
    </row>
    <row r="19" spans="2:6" ht="18" x14ac:dyDescent="0.35">
      <c r="B19" s="9"/>
      <c r="C19" s="8"/>
      <c r="D19" s="8"/>
      <c r="E19" s="8"/>
      <c r="F19" s="12"/>
    </row>
  </sheetData>
  <mergeCells count="12">
    <mergeCell ref="D1:E1"/>
    <mergeCell ref="B5:E5"/>
    <mergeCell ref="C14:E14"/>
    <mergeCell ref="C15:E15"/>
    <mergeCell ref="C16:E16"/>
    <mergeCell ref="C17:E17"/>
    <mergeCell ref="C8:E8"/>
    <mergeCell ref="C9:E9"/>
    <mergeCell ref="C10:E10"/>
    <mergeCell ref="C11:E11"/>
    <mergeCell ref="C12:E12"/>
    <mergeCell ref="C13:E13"/>
  </mergeCells>
  <hyperlinks>
    <hyperlink ref="C15" r:id="rId1"/>
  </hyperlinks>
  <pageMargins left="0.70866141732283472" right="0.70866141732283472" top="0.74803149606299213" bottom="0.74803149606299213" header="0.31496062992125984" footer="0.31496062992125984"/>
  <pageSetup paperSize="9" fitToHeight="7" orientation="landscape" horizontalDpi="180" verticalDpi="18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6"/>
  <sheetViews>
    <sheetView tabSelected="1" topLeftCell="A7" workbookViewId="0">
      <selection activeCell="D15" sqref="D15"/>
    </sheetView>
  </sheetViews>
  <sheetFormatPr defaultRowHeight="14.4" x14ac:dyDescent="0.3"/>
  <cols>
    <col min="1" max="1" width="8.109375" customWidth="1"/>
    <col min="2" max="2" width="48.33203125" customWidth="1"/>
    <col min="3" max="3" width="13.109375" customWidth="1"/>
    <col min="4" max="4" width="26.109375" customWidth="1"/>
    <col min="5" max="5" width="27.5546875" customWidth="1"/>
    <col min="6" max="6" width="24.109375" customWidth="1"/>
    <col min="7" max="7" width="10.109375" bestFit="1" customWidth="1"/>
  </cols>
  <sheetData>
    <row r="1" spans="1:6" ht="45.75" customHeight="1" x14ac:dyDescent="0.3">
      <c r="A1" s="1"/>
      <c r="B1" s="1"/>
      <c r="C1" s="1"/>
      <c r="D1" s="1"/>
      <c r="E1" s="99" t="s">
        <v>0</v>
      </c>
      <c r="F1" s="99"/>
    </row>
    <row r="2" spans="1:6" ht="15.6" x14ac:dyDescent="0.3">
      <c r="A2" s="1"/>
      <c r="B2" s="1"/>
      <c r="C2" s="1"/>
      <c r="D2" s="1"/>
      <c r="E2" s="1"/>
      <c r="F2" s="1"/>
    </row>
    <row r="3" spans="1:6" ht="15.6" x14ac:dyDescent="0.3">
      <c r="A3" s="1"/>
      <c r="B3" s="1"/>
      <c r="C3" s="1"/>
      <c r="D3" s="1"/>
      <c r="E3" s="1"/>
      <c r="F3" s="1"/>
    </row>
    <row r="4" spans="1:6" ht="49.5" customHeight="1" x14ac:dyDescent="0.3">
      <c r="A4" s="102" t="s">
        <v>1</v>
      </c>
      <c r="B4" s="103"/>
      <c r="C4" s="103"/>
      <c r="D4" s="103"/>
      <c r="E4" s="103"/>
      <c r="F4" s="103"/>
    </row>
    <row r="5" spans="1:6" ht="15.6" x14ac:dyDescent="0.3">
      <c r="A5" s="1"/>
      <c r="B5" s="1"/>
      <c r="C5" s="1"/>
      <c r="D5" s="1"/>
      <c r="E5" s="1"/>
      <c r="F5" s="1"/>
    </row>
    <row r="6" spans="1:6" ht="15.6" x14ac:dyDescent="0.3">
      <c r="A6" s="1"/>
      <c r="B6" s="1"/>
      <c r="C6" s="1"/>
      <c r="D6" s="1"/>
      <c r="E6" s="1"/>
      <c r="F6" s="1"/>
    </row>
    <row r="7" spans="1:6" ht="46.8" x14ac:dyDescent="0.3">
      <c r="A7" s="104" t="s">
        <v>2</v>
      </c>
      <c r="B7" s="104" t="s">
        <v>3</v>
      </c>
      <c r="C7" s="104" t="s">
        <v>4</v>
      </c>
      <c r="D7" s="2" t="s">
        <v>5</v>
      </c>
      <c r="E7" s="2" t="s">
        <v>6</v>
      </c>
      <c r="F7" s="2" t="s">
        <v>7</v>
      </c>
    </row>
    <row r="8" spans="1:6" ht="15.6" x14ac:dyDescent="0.3">
      <c r="A8" s="105"/>
      <c r="B8" s="105"/>
      <c r="C8" s="105"/>
      <c r="D8" s="15" t="s">
        <v>136</v>
      </c>
      <c r="E8" s="15" t="s">
        <v>137</v>
      </c>
      <c r="F8" s="15" t="s">
        <v>162</v>
      </c>
    </row>
    <row r="9" spans="1:6" ht="31.2" x14ac:dyDescent="0.3">
      <c r="A9" s="20" t="s">
        <v>8</v>
      </c>
      <c r="B9" s="21" t="s">
        <v>9</v>
      </c>
      <c r="C9" s="20"/>
      <c r="D9" s="22"/>
      <c r="E9" s="22"/>
      <c r="F9" s="22"/>
    </row>
    <row r="10" spans="1:6" ht="15.6" x14ac:dyDescent="0.3">
      <c r="A10" s="3" t="s">
        <v>10</v>
      </c>
      <c r="B10" s="16" t="s">
        <v>11</v>
      </c>
      <c r="C10" s="3" t="s">
        <v>12</v>
      </c>
      <c r="D10" s="24">
        <f>917600.71+40222.656+32045.634</f>
        <v>989868.99999999988</v>
      </c>
      <c r="E10" s="24">
        <v>913021</v>
      </c>
      <c r="F10" s="54">
        <v>947046.48</v>
      </c>
    </row>
    <row r="11" spans="1:6" ht="15.6" x14ac:dyDescent="0.3">
      <c r="A11" s="3" t="s">
        <v>13</v>
      </c>
      <c r="B11" s="16" t="s">
        <v>14</v>
      </c>
      <c r="C11" s="3" t="s">
        <v>12</v>
      </c>
      <c r="D11" s="24">
        <f>D10-970977.4-7813.683-964.253-1563</f>
        <v>8550.6639999998588</v>
      </c>
      <c r="E11" s="24">
        <v>12848.25</v>
      </c>
      <c r="F11" s="24">
        <v>20529</v>
      </c>
    </row>
    <row r="12" spans="1:6" ht="31.2" x14ac:dyDescent="0.3">
      <c r="A12" s="3" t="s">
        <v>15</v>
      </c>
      <c r="B12" s="16" t="s">
        <v>16</v>
      </c>
      <c r="C12" s="3" t="s">
        <v>12</v>
      </c>
      <c r="D12" s="24">
        <f>D10-979755.337+40253.902</f>
        <v>50367.564999999828</v>
      </c>
      <c r="E12" s="24">
        <f>E11+29208.72</f>
        <v>42056.97</v>
      </c>
      <c r="F12" s="24">
        <f>F11+40253.902</f>
        <v>60782.902000000002</v>
      </c>
    </row>
    <row r="13" spans="1:6" ht="15.6" x14ac:dyDescent="0.3">
      <c r="A13" s="3" t="s">
        <v>17</v>
      </c>
      <c r="B13" s="16" t="s">
        <v>18</v>
      </c>
      <c r="C13" s="3" t="s">
        <v>12</v>
      </c>
      <c r="D13" s="24">
        <v>50413</v>
      </c>
      <c r="E13" s="24">
        <f>E11-E11*20%</f>
        <v>10278.6</v>
      </c>
      <c r="F13" s="24">
        <f>F11-F11*20%</f>
        <v>16423.2</v>
      </c>
    </row>
    <row r="14" spans="1:6" ht="15.6" x14ac:dyDescent="0.3">
      <c r="A14" s="20" t="s">
        <v>19</v>
      </c>
      <c r="B14" s="21" t="s">
        <v>20</v>
      </c>
      <c r="C14" s="20"/>
      <c r="D14" s="22"/>
      <c r="E14" s="22"/>
      <c r="F14" s="22"/>
    </row>
    <row r="15" spans="1:6" ht="60" customHeight="1" x14ac:dyDescent="0.3">
      <c r="A15" s="3" t="s">
        <v>21</v>
      </c>
      <c r="B15" s="4" t="s">
        <v>133</v>
      </c>
      <c r="C15" s="3" t="s">
        <v>22</v>
      </c>
      <c r="D15" s="71">
        <f>D11/D10*100</f>
        <v>0.86381773749858415</v>
      </c>
      <c r="E15" s="71">
        <f t="shared" ref="E15:F15" si="0">E11/E10*100</f>
        <v>1.4072239302272347</v>
      </c>
      <c r="F15" s="71">
        <f t="shared" si="0"/>
        <v>2.1676866377244761</v>
      </c>
    </row>
    <row r="16" spans="1:6" ht="31.2" x14ac:dyDescent="0.3">
      <c r="A16" s="20" t="s">
        <v>23</v>
      </c>
      <c r="B16" s="21" t="s">
        <v>24</v>
      </c>
      <c r="C16" s="20"/>
      <c r="D16" s="22"/>
      <c r="E16" s="22"/>
      <c r="F16" s="22"/>
    </row>
    <row r="17" spans="1:6" ht="33" customHeight="1" x14ac:dyDescent="0.3">
      <c r="A17" s="3" t="s">
        <v>25</v>
      </c>
      <c r="B17" s="16" t="s">
        <v>26</v>
      </c>
      <c r="C17" s="3" t="s">
        <v>27</v>
      </c>
      <c r="D17" s="5"/>
      <c r="E17" s="5"/>
      <c r="F17" s="5"/>
    </row>
    <row r="18" spans="1:6" ht="34.200000000000003" x14ac:dyDescent="0.3">
      <c r="A18" s="3" t="s">
        <v>28</v>
      </c>
      <c r="B18" s="16" t="s">
        <v>29</v>
      </c>
      <c r="C18" s="3" t="s">
        <v>30</v>
      </c>
      <c r="D18" s="5"/>
      <c r="E18" s="5"/>
      <c r="F18" s="5"/>
    </row>
    <row r="19" spans="1:6" ht="18.600000000000001" x14ac:dyDescent="0.3">
      <c r="A19" s="6" t="s">
        <v>31</v>
      </c>
      <c r="B19" s="17" t="s">
        <v>32</v>
      </c>
      <c r="C19" s="6" t="s">
        <v>27</v>
      </c>
      <c r="D19" s="7">
        <f>7.55+99.186</f>
        <v>106.736</v>
      </c>
      <c r="E19" s="7">
        <v>108.414</v>
      </c>
      <c r="F19" s="7">
        <v>106.81399999999999</v>
      </c>
    </row>
    <row r="20" spans="1:6" ht="33.75" customHeight="1" x14ac:dyDescent="0.3">
      <c r="A20" s="3" t="s">
        <v>33</v>
      </c>
      <c r="B20" s="16" t="s">
        <v>86</v>
      </c>
      <c r="C20" s="3" t="s">
        <v>34</v>
      </c>
      <c r="D20" s="19">
        <v>554083.68500000006</v>
      </c>
      <c r="E20" s="19">
        <v>694031</v>
      </c>
      <c r="F20" s="19">
        <v>569934.13399999996</v>
      </c>
    </row>
    <row r="21" spans="1:6" ht="49.5" customHeight="1" x14ac:dyDescent="0.3">
      <c r="A21" s="3" t="s">
        <v>35</v>
      </c>
      <c r="B21" s="16" t="s">
        <v>36</v>
      </c>
      <c r="C21" s="3" t="s">
        <v>37</v>
      </c>
      <c r="D21" s="18">
        <v>327037.571</v>
      </c>
      <c r="E21" s="18">
        <v>344945.72</v>
      </c>
      <c r="F21" s="53">
        <v>330962.02</v>
      </c>
    </row>
    <row r="22" spans="1:6" ht="19.8" customHeight="1" x14ac:dyDescent="0.3">
      <c r="A22" s="3" t="s">
        <v>38</v>
      </c>
      <c r="B22" s="16" t="s">
        <v>144</v>
      </c>
      <c r="C22" s="3" t="s">
        <v>22</v>
      </c>
      <c r="D22" s="5">
        <v>13.72</v>
      </c>
      <c r="E22" s="5">
        <v>13.37</v>
      </c>
      <c r="F22" s="5">
        <v>13.12</v>
      </c>
    </row>
    <row r="23" spans="1:6" ht="46.8" x14ac:dyDescent="0.3">
      <c r="A23" s="3" t="s">
        <v>39</v>
      </c>
      <c r="B23" s="16" t="s">
        <v>145</v>
      </c>
      <c r="C23" s="3"/>
      <c r="D23" s="5"/>
      <c r="E23" s="5"/>
      <c r="F23" s="5"/>
    </row>
    <row r="24" spans="1:6" ht="49.2" customHeight="1" x14ac:dyDescent="0.3">
      <c r="A24" s="3" t="s">
        <v>40</v>
      </c>
      <c r="B24" s="16" t="s">
        <v>146</v>
      </c>
      <c r="C24" s="3" t="s">
        <v>30</v>
      </c>
      <c r="D24" s="5"/>
      <c r="E24" s="5"/>
      <c r="F24" s="5"/>
    </row>
    <row r="25" spans="1:6" ht="49.5" customHeight="1" x14ac:dyDescent="0.3">
      <c r="A25" s="20" t="s">
        <v>41</v>
      </c>
      <c r="B25" s="21" t="s">
        <v>42</v>
      </c>
      <c r="C25" s="20"/>
      <c r="D25" s="23">
        <v>357000.12</v>
      </c>
      <c r="E25" s="23">
        <v>317618.89</v>
      </c>
      <c r="F25" s="23">
        <v>360491.78</v>
      </c>
    </row>
    <row r="26" spans="1:6" ht="61.8" customHeight="1" x14ac:dyDescent="0.3">
      <c r="A26" s="3" t="s">
        <v>43</v>
      </c>
      <c r="B26" s="4" t="s">
        <v>147</v>
      </c>
      <c r="C26" s="3" t="s">
        <v>12</v>
      </c>
      <c r="D26" s="18">
        <v>207252.83</v>
      </c>
      <c r="E26" s="18">
        <v>193199.35999999999</v>
      </c>
      <c r="F26" s="18">
        <v>205848.59</v>
      </c>
    </row>
    <row r="27" spans="1:6" ht="15.6" x14ac:dyDescent="0.3">
      <c r="A27" s="3"/>
      <c r="B27" s="4" t="s">
        <v>44</v>
      </c>
      <c r="C27" s="3"/>
      <c r="D27" s="18"/>
      <c r="E27" s="18"/>
      <c r="F27" s="18"/>
    </row>
    <row r="28" spans="1:6" ht="15.6" x14ac:dyDescent="0.3">
      <c r="A28" s="3"/>
      <c r="B28" s="4" t="s">
        <v>45</v>
      </c>
      <c r="C28" s="3"/>
      <c r="D28" s="18">
        <v>142814.6</v>
      </c>
      <c r="E28" s="18">
        <v>128588.16</v>
      </c>
      <c r="F28" s="18">
        <v>136388.16</v>
      </c>
    </row>
    <row r="29" spans="1:6" ht="15.6" x14ac:dyDescent="0.3">
      <c r="A29" s="3"/>
      <c r="B29" s="4" t="s">
        <v>46</v>
      </c>
      <c r="C29" s="3"/>
      <c r="D29" s="18"/>
      <c r="E29" s="18">
        <v>0</v>
      </c>
      <c r="F29" s="18"/>
    </row>
    <row r="30" spans="1:6" ht="15.6" x14ac:dyDescent="0.3">
      <c r="A30" s="3"/>
      <c r="B30" s="4" t="s">
        <v>47</v>
      </c>
      <c r="C30" s="3"/>
      <c r="D30" s="18">
        <v>48301.66</v>
      </c>
      <c r="E30" s="18">
        <v>53001.73</v>
      </c>
      <c r="F30" s="18">
        <v>56216.74</v>
      </c>
    </row>
    <row r="31" spans="1:6" ht="36.6" customHeight="1" x14ac:dyDescent="0.3">
      <c r="A31" s="3" t="s">
        <v>48</v>
      </c>
      <c r="B31" s="4" t="s">
        <v>148</v>
      </c>
      <c r="C31" s="3" t="s">
        <v>12</v>
      </c>
      <c r="D31" s="18">
        <f>134182.59+19802.12</f>
        <v>153984.71</v>
      </c>
      <c r="E31" s="18">
        <v>134418.43</v>
      </c>
      <c r="F31" s="18">
        <f>136501.26+22379.35</f>
        <v>158880.61000000002</v>
      </c>
    </row>
    <row r="32" spans="1:6" ht="32.25" customHeight="1" x14ac:dyDescent="0.3">
      <c r="A32" s="3" t="s">
        <v>49</v>
      </c>
      <c r="B32" s="4" t="s">
        <v>134</v>
      </c>
      <c r="C32" s="3" t="s">
        <v>12</v>
      </c>
      <c r="D32" s="53"/>
      <c r="E32" s="53">
        <v>-9998.89</v>
      </c>
      <c r="F32" s="53">
        <v>-4237.42</v>
      </c>
    </row>
    <row r="33" spans="1:6" ht="31.2" x14ac:dyDescent="0.3">
      <c r="A33" s="3" t="s">
        <v>50</v>
      </c>
      <c r="B33" s="4" t="s">
        <v>135</v>
      </c>
      <c r="C33" s="3" t="s">
        <v>12</v>
      </c>
      <c r="D33" s="18">
        <v>29361</v>
      </c>
      <c r="E33" s="18">
        <v>32454</v>
      </c>
      <c r="F33" s="18">
        <v>31247</v>
      </c>
    </row>
    <row r="34" spans="1:6" ht="171.6" x14ac:dyDescent="0.3">
      <c r="A34" s="3" t="s">
        <v>51</v>
      </c>
      <c r="B34" s="4" t="s">
        <v>52</v>
      </c>
      <c r="C34" s="3"/>
      <c r="D34" s="3" t="s">
        <v>82</v>
      </c>
      <c r="E34" s="3" t="s">
        <v>163</v>
      </c>
      <c r="F34" s="3" t="s">
        <v>163</v>
      </c>
    </row>
    <row r="35" spans="1:6" ht="18.600000000000001" x14ac:dyDescent="0.3">
      <c r="A35" s="65" t="s">
        <v>149</v>
      </c>
      <c r="B35" s="4" t="s">
        <v>150</v>
      </c>
      <c r="C35" s="3" t="s">
        <v>53</v>
      </c>
      <c r="D35" s="53">
        <v>12777.64</v>
      </c>
      <c r="E35" s="18">
        <v>12283.58</v>
      </c>
      <c r="F35" s="53">
        <v>12777.64</v>
      </c>
    </row>
    <row r="36" spans="1:6" ht="34.200000000000003" x14ac:dyDescent="0.3">
      <c r="A36" s="65" t="s">
        <v>151</v>
      </c>
      <c r="B36" s="4" t="s">
        <v>152</v>
      </c>
      <c r="C36" s="3" t="s">
        <v>54</v>
      </c>
      <c r="D36" s="52">
        <f>D25/D35</f>
        <v>27.939441086147365</v>
      </c>
      <c r="E36" s="52">
        <f>E25/E35</f>
        <v>25.857192284334047</v>
      </c>
      <c r="F36" s="52">
        <f>F25/F35</f>
        <v>28.212704380464629</v>
      </c>
    </row>
    <row r="37" spans="1:6" ht="46.8" x14ac:dyDescent="0.3">
      <c r="A37" s="20" t="s">
        <v>55</v>
      </c>
      <c r="B37" s="21" t="s">
        <v>56</v>
      </c>
      <c r="C37" s="20"/>
      <c r="D37" s="22"/>
      <c r="E37" s="22"/>
      <c r="F37" s="22"/>
    </row>
    <row r="38" spans="1:6" ht="15.6" x14ac:dyDescent="0.3">
      <c r="A38" s="3" t="s">
        <v>57</v>
      </c>
      <c r="B38" s="4" t="s">
        <v>58</v>
      </c>
      <c r="C38" s="3" t="s">
        <v>59</v>
      </c>
      <c r="D38" s="5">
        <v>237</v>
      </c>
      <c r="E38" s="5">
        <v>238</v>
      </c>
      <c r="F38" s="5">
        <v>247</v>
      </c>
    </row>
    <row r="39" spans="1:6" ht="46.8" x14ac:dyDescent="0.3">
      <c r="A39" s="3" t="s">
        <v>60</v>
      </c>
      <c r="B39" s="4" t="s">
        <v>61</v>
      </c>
      <c r="C39" s="3" t="s">
        <v>62</v>
      </c>
      <c r="D39" s="52">
        <f>D28/D38/12</f>
        <v>50.216104078762307</v>
      </c>
      <c r="E39" s="52">
        <f>E28/E38/12</f>
        <v>45.023865546218495</v>
      </c>
      <c r="F39" s="52">
        <f>F28/F38/12</f>
        <v>46.014898785425096</v>
      </c>
    </row>
    <row r="40" spans="1:6" ht="78" x14ac:dyDescent="0.3">
      <c r="A40" s="3" t="s">
        <v>63</v>
      </c>
      <c r="B40" s="4" t="s">
        <v>64</v>
      </c>
      <c r="C40" s="3"/>
      <c r="D40" s="3" t="s">
        <v>138</v>
      </c>
      <c r="E40" s="3" t="s">
        <v>138</v>
      </c>
      <c r="F40" s="3" t="s">
        <v>138</v>
      </c>
    </row>
    <row r="41" spans="1:6" ht="31.2" x14ac:dyDescent="0.3">
      <c r="A41" s="3" t="s">
        <v>153</v>
      </c>
      <c r="B41" s="4" t="s">
        <v>65</v>
      </c>
      <c r="C41" s="3" t="s">
        <v>12</v>
      </c>
      <c r="D41" s="70">
        <v>129173</v>
      </c>
      <c r="E41" s="70">
        <v>129173</v>
      </c>
      <c r="F41" s="70">
        <v>129173</v>
      </c>
    </row>
    <row r="42" spans="1:6" ht="46.8" x14ac:dyDescent="0.3">
      <c r="A42" s="3" t="s">
        <v>154</v>
      </c>
      <c r="B42" s="4" t="s">
        <v>66</v>
      </c>
      <c r="C42" s="3" t="s">
        <v>12</v>
      </c>
      <c r="D42" s="5">
        <v>2.27</v>
      </c>
      <c r="E42" s="5"/>
      <c r="F42" s="5"/>
    </row>
    <row r="43" spans="1:6" x14ac:dyDescent="0.3">
      <c r="A43" s="100" t="s">
        <v>158</v>
      </c>
      <c r="B43" s="100"/>
      <c r="C43" s="100"/>
      <c r="D43" s="100"/>
      <c r="E43" s="100"/>
      <c r="F43" s="100"/>
    </row>
    <row r="44" spans="1:6" x14ac:dyDescent="0.3">
      <c r="A44" s="101" t="s">
        <v>157</v>
      </c>
      <c r="B44" s="101"/>
      <c r="C44" s="101"/>
      <c r="D44" s="101"/>
      <c r="E44" s="101"/>
      <c r="F44" s="101"/>
    </row>
    <row r="45" spans="1:6" x14ac:dyDescent="0.3">
      <c r="A45" s="101" t="s">
        <v>156</v>
      </c>
      <c r="B45" s="101"/>
      <c r="C45" s="101"/>
      <c r="D45" s="101"/>
      <c r="E45" s="101"/>
      <c r="F45" s="101"/>
    </row>
    <row r="46" spans="1:6" x14ac:dyDescent="0.3">
      <c r="A46" s="101" t="s">
        <v>155</v>
      </c>
      <c r="B46" s="101"/>
      <c r="C46" s="101"/>
      <c r="D46" s="101"/>
      <c r="E46" s="101"/>
      <c r="F46" s="101"/>
    </row>
  </sheetData>
  <mergeCells count="9">
    <mergeCell ref="E1:F1"/>
    <mergeCell ref="A43:F43"/>
    <mergeCell ref="A44:F44"/>
    <mergeCell ref="A45:F45"/>
    <mergeCell ref="A46:F46"/>
    <mergeCell ref="A4:F4"/>
    <mergeCell ref="B7:B8"/>
    <mergeCell ref="A7:A8"/>
    <mergeCell ref="C7:C8"/>
  </mergeCells>
  <pageMargins left="0.70866141732283472" right="0.70866141732283472" top="0.74803149606299213" bottom="0.2" header="0.31496062992125984" footer="0.19"/>
  <pageSetup paperSize="9" scale="88" fitToHeight="4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I23"/>
  <sheetViews>
    <sheetView topLeftCell="B1" workbookViewId="0">
      <selection activeCell="H16" sqref="H16"/>
    </sheetView>
  </sheetViews>
  <sheetFormatPr defaultRowHeight="14.4" x14ac:dyDescent="0.3"/>
  <cols>
    <col min="2" max="2" width="37.6640625" style="25" customWidth="1"/>
    <col min="3" max="3" width="16" customWidth="1"/>
    <col min="4" max="9" width="24.109375" customWidth="1"/>
  </cols>
  <sheetData>
    <row r="4" spans="1:9" ht="16.8" x14ac:dyDescent="0.3">
      <c r="B4" s="106" t="s">
        <v>87</v>
      </c>
      <c r="C4" s="106"/>
      <c r="D4" s="106"/>
      <c r="E4" s="106"/>
      <c r="F4" s="106"/>
      <c r="G4" s="106"/>
      <c r="H4" s="106"/>
      <c r="I4" s="106"/>
    </row>
    <row r="5" spans="1:9" ht="34.5" customHeight="1" x14ac:dyDescent="0.3">
      <c r="B5" s="106" t="s">
        <v>123</v>
      </c>
      <c r="C5" s="106"/>
      <c r="D5" s="106"/>
      <c r="E5" s="106"/>
      <c r="F5" s="106"/>
      <c r="G5" s="106"/>
      <c r="H5" s="106"/>
      <c r="I5" s="106"/>
    </row>
    <row r="6" spans="1:9" ht="16.8" x14ac:dyDescent="0.3">
      <c r="B6" s="36"/>
      <c r="C6" s="36"/>
      <c r="D6" s="36"/>
      <c r="E6" s="36"/>
      <c r="F6" s="36"/>
      <c r="G6" s="36"/>
      <c r="H6" s="36"/>
      <c r="I6" s="36"/>
    </row>
    <row r="7" spans="1:9" ht="15" thickBot="1" x14ac:dyDescent="0.35"/>
    <row r="8" spans="1:9" ht="15.6" x14ac:dyDescent="0.3">
      <c r="A8" s="126" t="s">
        <v>97</v>
      </c>
      <c r="B8" s="123" t="s">
        <v>3</v>
      </c>
      <c r="C8" s="120" t="s">
        <v>4</v>
      </c>
      <c r="D8" s="110" t="s">
        <v>88</v>
      </c>
      <c r="E8" s="111"/>
      <c r="F8" s="116" t="s">
        <v>89</v>
      </c>
      <c r="G8" s="117"/>
      <c r="H8" s="116" t="s">
        <v>90</v>
      </c>
      <c r="I8" s="117"/>
    </row>
    <row r="9" spans="1:9" ht="15.6" x14ac:dyDescent="0.3">
      <c r="A9" s="127"/>
      <c r="B9" s="124"/>
      <c r="C9" s="121"/>
      <c r="D9" s="112" t="s">
        <v>96</v>
      </c>
      <c r="E9" s="113"/>
      <c r="F9" s="118" t="s">
        <v>95</v>
      </c>
      <c r="G9" s="119"/>
      <c r="H9" s="118" t="s">
        <v>94</v>
      </c>
      <c r="I9" s="119"/>
    </row>
    <row r="10" spans="1:9" ht="15.6" x14ac:dyDescent="0.3">
      <c r="A10" s="127"/>
      <c r="B10" s="124"/>
      <c r="C10" s="121"/>
      <c r="D10" s="114" t="s">
        <v>136</v>
      </c>
      <c r="E10" s="115"/>
      <c r="F10" s="114" t="s">
        <v>137</v>
      </c>
      <c r="G10" s="115"/>
      <c r="H10" s="114" t="s">
        <v>162</v>
      </c>
      <c r="I10" s="115"/>
    </row>
    <row r="11" spans="1:9" ht="15.6" x14ac:dyDescent="0.3">
      <c r="A11" s="127"/>
      <c r="B11" s="124"/>
      <c r="C11" s="121"/>
      <c r="D11" s="38" t="s">
        <v>91</v>
      </c>
      <c r="E11" s="39" t="s">
        <v>92</v>
      </c>
      <c r="F11" s="38" t="s">
        <v>91</v>
      </c>
      <c r="G11" s="39" t="s">
        <v>92</v>
      </c>
      <c r="H11" s="38" t="s">
        <v>91</v>
      </c>
      <c r="I11" s="39" t="s">
        <v>92</v>
      </c>
    </row>
    <row r="12" spans="1:9" ht="15.6" x14ac:dyDescent="0.3">
      <c r="A12" s="128"/>
      <c r="B12" s="125"/>
      <c r="C12" s="122"/>
      <c r="D12" s="38" t="s">
        <v>93</v>
      </c>
      <c r="E12" s="39" t="s">
        <v>93</v>
      </c>
      <c r="F12" s="38" t="s">
        <v>93</v>
      </c>
      <c r="G12" s="39" t="s">
        <v>93</v>
      </c>
      <c r="H12" s="38" t="s">
        <v>93</v>
      </c>
      <c r="I12" s="39" t="s">
        <v>93</v>
      </c>
    </row>
    <row r="13" spans="1:9" s="37" customFormat="1" ht="31.2" x14ac:dyDescent="0.3">
      <c r="A13" s="47" t="s">
        <v>13</v>
      </c>
      <c r="B13" s="42" t="s">
        <v>127</v>
      </c>
      <c r="C13" s="44"/>
      <c r="D13" s="47"/>
      <c r="E13" s="44"/>
      <c r="F13" s="47"/>
      <c r="G13" s="44"/>
      <c r="H13" s="47"/>
      <c r="I13" s="44"/>
    </row>
    <row r="14" spans="1:9" s="37" customFormat="1" ht="15.6" x14ac:dyDescent="0.3">
      <c r="A14" s="47"/>
      <c r="B14" s="43" t="s">
        <v>98</v>
      </c>
      <c r="C14" s="44"/>
      <c r="D14" s="47"/>
      <c r="E14" s="44"/>
      <c r="F14" s="47"/>
      <c r="G14" s="44"/>
      <c r="H14" s="47"/>
      <c r="I14" s="44"/>
    </row>
    <row r="15" spans="1:9" s="49" customFormat="1" ht="31.2" x14ac:dyDescent="0.3">
      <c r="A15" s="48"/>
      <c r="B15" s="45" t="s">
        <v>128</v>
      </c>
      <c r="C15" s="46" t="s">
        <v>100</v>
      </c>
      <c r="D15" s="50">
        <v>384716.04</v>
      </c>
      <c r="E15" s="51">
        <v>398671.67</v>
      </c>
      <c r="F15" s="50">
        <v>310149.86</v>
      </c>
      <c r="G15" s="51">
        <v>350496.89</v>
      </c>
      <c r="H15" s="55">
        <v>350572.46312883723</v>
      </c>
      <c r="I15" s="56">
        <v>329904.84969184769</v>
      </c>
    </row>
    <row r="16" spans="1:9" s="49" customFormat="1" ht="46.8" x14ac:dyDescent="0.3">
      <c r="A16" s="48"/>
      <c r="B16" s="45" t="s">
        <v>129</v>
      </c>
      <c r="C16" s="46" t="s">
        <v>101</v>
      </c>
      <c r="D16" s="50">
        <v>239.11</v>
      </c>
      <c r="E16" s="51">
        <v>227.11</v>
      </c>
      <c r="F16" s="50">
        <v>210.05</v>
      </c>
      <c r="G16" s="51">
        <v>186.49</v>
      </c>
      <c r="H16" s="55">
        <v>-175.97884483622425</v>
      </c>
      <c r="I16" s="56">
        <v>-217.67427840231767</v>
      </c>
    </row>
    <row r="17" spans="1:9" s="37" customFormat="1" ht="24" customHeight="1" x14ac:dyDescent="0.3">
      <c r="A17" s="47"/>
      <c r="B17" s="43" t="s">
        <v>99</v>
      </c>
      <c r="C17" s="46" t="s">
        <v>101</v>
      </c>
      <c r="D17" s="66">
        <v>508.91</v>
      </c>
      <c r="E17" s="67">
        <v>520.79999999999995</v>
      </c>
      <c r="F17" s="66">
        <v>384.85</v>
      </c>
      <c r="G17" s="67">
        <v>476.66</v>
      </c>
      <c r="H17" s="68">
        <v>494.05110193919967</v>
      </c>
      <c r="I17" s="69">
        <v>416.13932134992086</v>
      </c>
    </row>
    <row r="18" spans="1:9" ht="259.5" customHeight="1" thickBot="1" x14ac:dyDescent="0.35">
      <c r="A18" s="107"/>
      <c r="B18" s="108"/>
      <c r="C18" s="109"/>
      <c r="D18" s="40" t="s">
        <v>126</v>
      </c>
      <c r="E18" s="41" t="s">
        <v>124</v>
      </c>
      <c r="F18" s="40" t="s">
        <v>124</v>
      </c>
      <c r="G18" s="41" t="s">
        <v>124</v>
      </c>
      <c r="H18" s="40" t="s">
        <v>125</v>
      </c>
      <c r="I18" s="41" t="s">
        <v>124</v>
      </c>
    </row>
    <row r="21" spans="1:9" ht="18" x14ac:dyDescent="0.35">
      <c r="B21" s="129" t="s">
        <v>139</v>
      </c>
      <c r="C21" s="129"/>
      <c r="D21" s="129"/>
      <c r="E21" s="63"/>
      <c r="F21" s="59"/>
      <c r="G21" s="129" t="s">
        <v>140</v>
      </c>
      <c r="H21" s="129"/>
    </row>
    <row r="22" spans="1:9" ht="18" x14ac:dyDescent="0.35">
      <c r="B22"/>
      <c r="C22" s="57"/>
      <c r="D22" s="58"/>
      <c r="E22" s="58"/>
      <c r="F22" s="59"/>
      <c r="G22" s="57"/>
      <c r="H22" s="57"/>
    </row>
    <row r="23" spans="1:9" ht="31.8" customHeight="1" x14ac:dyDescent="0.35">
      <c r="B23" s="130" t="s">
        <v>141</v>
      </c>
      <c r="C23" s="130"/>
      <c r="D23" s="130"/>
      <c r="E23" s="60"/>
      <c r="F23" s="61"/>
      <c r="G23" s="62" t="s">
        <v>142</v>
      </c>
      <c r="H23" s="61"/>
    </row>
  </sheetData>
  <mergeCells count="18">
    <mergeCell ref="G21:H21"/>
    <mergeCell ref="B23:D23"/>
    <mergeCell ref="B21:D21"/>
    <mergeCell ref="B4:I4"/>
    <mergeCell ref="B5:I5"/>
    <mergeCell ref="A18:C18"/>
    <mergeCell ref="D8:E8"/>
    <mergeCell ref="D9:E9"/>
    <mergeCell ref="D10:E10"/>
    <mergeCell ref="H8:I8"/>
    <mergeCell ref="H9:I9"/>
    <mergeCell ref="H10:I10"/>
    <mergeCell ref="F8:G8"/>
    <mergeCell ref="F9:G9"/>
    <mergeCell ref="C8:C12"/>
    <mergeCell ref="B8:B12"/>
    <mergeCell ref="A8:A12"/>
    <mergeCell ref="F10:G10"/>
  </mergeCells>
  <pageMargins left="0" right="0" top="0.74803149606299213" bottom="0.74803149606299213" header="0.31496062992125984" footer="0.31496062992125984"/>
  <pageSetup paperSize="9" scale="68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раздел 1</vt:lpstr>
      <vt:lpstr>раздел 2</vt:lpstr>
      <vt:lpstr>раздел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2020-04-27T22:18:02Z</dcterms:modified>
</cp:coreProperties>
</file>