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17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'стр.1'!$A$1:$X$46</definedName>
  </definedNames>
  <calcPr fullCalcOnLoad="1"/>
</workbook>
</file>

<file path=xl/sharedStrings.xml><?xml version="1.0" encoding="utf-8"?>
<sst xmlns="http://schemas.openxmlformats.org/spreadsheetml/2006/main" count="316" uniqueCount="67">
  <si>
    <t>План</t>
  </si>
  <si>
    <t>Факт</t>
  </si>
  <si>
    <t>%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</si>
  <si>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</si>
  <si>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</si>
  <si>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</si>
  <si>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</si>
  <si>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</si>
  <si>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</si>
  <si>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</si>
  <si>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</si>
  <si>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</si>
  <si>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</si>
  <si>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</si>
  <si>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</si>
  <si>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Финансирование капитальных вложений, млн. рублей (с НДС)</t>
  </si>
  <si>
    <t>Общий объем финансирования,
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</si>
  <si>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</si>
  <si>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</si>
  <si>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</si>
  <si>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</si>
  <si>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Общий фактический объем финансирования,
в том числе за счет:</t>
  </si>
  <si>
    <t>Отклонение от плана финансирования по итогам отчетного периода</t>
  </si>
  <si>
    <t>млн. рублей
(с НДС)</t>
  </si>
  <si>
    <t>иных источников
финансирования</t>
  </si>
  <si>
    <t>Приложение № 11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</si>
  <si>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</si>
  <si>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 xml:space="preserve"> постановлением Департамента по тарифам Приморского края от 23.07.2014 г. №31/8</t>
  </si>
  <si>
    <t xml:space="preserve"> Муниципальное унитарное предриятие  "Уссурийск-Электросеть"</t>
  </si>
  <si>
    <t>I</t>
  </si>
  <si>
    <t>нд</t>
  </si>
  <si>
    <t>I.I</t>
  </si>
  <si>
    <t>Электроснабжение и повышение энергетической эффективности</t>
  </si>
  <si>
    <t>1</t>
  </si>
  <si>
    <t>2</t>
  </si>
  <si>
    <t>3</t>
  </si>
  <si>
    <t>5</t>
  </si>
  <si>
    <t>Реконструкция ВЛ-6 кВ с монтажом участка КЛ-6 кВ</t>
  </si>
  <si>
    <t>7</t>
  </si>
  <si>
    <t>Реконструкция ВЛ-0,4 кВ</t>
  </si>
  <si>
    <t>за 1 квартал 2019 г.</t>
  </si>
  <si>
    <t>2019</t>
  </si>
  <si>
    <t>Замена в  ТП(РП)№1,8, 23, 27, 29, 30, 31,  33, 36,  44, 115,  199,  601, 605,   674,   51, 56, 60, 70,  77, 84, 91, 93, 96, 98, 104,759,  РП-1, РП-6 трансформаторов  на больший номинал, в связи с их загрузкой более предельно-допустимой</t>
  </si>
  <si>
    <t>Установка  в ТП(РП) №130,163, 210, 251, 259, 270, 272, 286, 309, 318, 323, 408, 409, 473, 470, 606, 710, 720, 786, 793, 804,807, РП-11 вторых трансформаторов</t>
  </si>
  <si>
    <t>Модернизация ТП (РП)№ 144, 334, 344, 315, 320, 323, 318, 317, 23, 57, 125, 251, 234, 171, 235, 188, 84, 55, 269, 65, 126, 229, 208, 30, 783, 741, 95, 750, 751, 272, 606, 142, 473, 472, 481, 56, 424, 409, 406, 404, 111, 254, 64, 168,  3,92,210,215,216,285,804 с подключёнными социально значимыми объектами УГО: замена вводной коммутационной аппаратуры 0,4 кВ                   (ввод Т1, Т2), отработавшей нормативный срок эксплуатации</t>
  </si>
  <si>
    <t>5.2</t>
  </si>
  <si>
    <t>Ф-14 п/ст. "Кожзавод"-ТП-360 с монтажом участка КЛ-6кВ в г.Уссурийске</t>
  </si>
  <si>
    <t>5.9</t>
  </si>
  <si>
    <t>Ф-1 п/ст."Известковая"-ТП-748 с отпайкой на ТП-733 с монтажом участка КЛ-6кВ в г.Уссурийске</t>
  </si>
  <si>
    <t>5.12</t>
  </si>
  <si>
    <t>ЛЭП-6 кВ ТП-795-ТП-700 с монтажом участка ЛЭП-6 кВ на ТП-362</t>
  </si>
  <si>
    <t>5.13</t>
  </si>
  <si>
    <t>ЛЭП-6 кВ Ф-2 ПС 110/35/6 "Кожзавод"-ТП№360</t>
  </si>
  <si>
    <t>7.10</t>
  </si>
  <si>
    <t>ул.Пролетарская, ул.Краснознамённая, ул.Волочаевская в г.Уссурийске</t>
  </si>
  <si>
    <t>8</t>
  </si>
  <si>
    <t>Прочие инвестиционные проекты, всего, в том числе:</t>
  </si>
  <si>
    <t>8.1</t>
  </si>
  <si>
    <t>Всего 2019 год</t>
  </si>
  <si>
    <t>Реконструкция, модернизация, техническое перевооружение всего, в том числе:</t>
  </si>
  <si>
    <t>Реконструкция  трансформаторных  и иных подстанций, всего, в том числе:</t>
  </si>
  <si>
    <t>Реконструкция КТП№789                       ул. Черепанова, 8а</t>
  </si>
  <si>
    <t>8.2</t>
  </si>
  <si>
    <t>Реконструкция КТП№811 с. Борисовка, ул. Строительная</t>
  </si>
  <si>
    <t>9</t>
  </si>
  <si>
    <t>9.1</t>
  </si>
  <si>
    <t>Покупка передвижной электротехнической лаборатории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</si>
</sst>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28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168" fontId="8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 vertical="center"/>
    </xf>
    <xf numFmtId="168" fontId="8" fillId="0" borderId="10" xfId="0" applyNumberFormat="1" applyFont="1" applyFill="1" applyBorder="1" applyAlignment="1">
      <alignment horizontal="center" vertical="center"/>
    </xf>
    <xf numFmtId="168" fontId="4" fillId="0" borderId="0" xfId="0" applyNumberFormat="1" applyFont="1" applyBorder="1" applyAlignment="1">
      <alignment horizontal="left"/>
    </xf>
    <xf numFmtId="168" fontId="6" fillId="0" borderId="0" xfId="0" applyNumberFormat="1" applyFont="1" applyBorder="1" applyAlignment="1">
      <alignment horizontal="left"/>
    </xf>
    <xf numFmtId="168" fontId="8" fillId="0" borderId="0" xfId="0" applyNumberFormat="1" applyFont="1" applyBorder="1" applyAlignment="1">
      <alignment horizontal="left"/>
    </xf>
    <xf numFmtId="168" fontId="1" fillId="0" borderId="0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49" fontId="8" fillId="0" borderId="10" xfId="54" applyNumberFormat="1" applyFont="1" applyFill="1" applyBorder="1" applyAlignment="1">
      <alignment horizontal="center" vertical="center"/>
      <protection/>
    </xf>
    <xf numFmtId="0" fontId="8" fillId="0" borderId="10" xfId="54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0" borderId="10" xfId="54" applyFont="1" applyBorder="1" applyAlignment="1">
      <alignment horizontal="center" vertical="center"/>
      <protection/>
    </xf>
    <xf numFmtId="49" fontId="45" fillId="33" borderId="10" xfId="54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vertical="center" wrapText="1"/>
    </xf>
    <xf numFmtId="49" fontId="8" fillId="33" borderId="10" xfId="54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left" vertical="center"/>
    </xf>
    <xf numFmtId="0" fontId="1" fillId="0" borderId="10" xfId="53" applyFont="1" applyBorder="1" applyAlignment="1">
      <alignment horizontal="left" vertical="center" wrapText="1"/>
      <protection/>
    </xf>
    <xf numFmtId="0" fontId="8" fillId="0" borderId="10" xfId="54" applyFont="1" applyFill="1" applyBorder="1" applyAlignment="1">
      <alignment horizontal="center" vertical="center"/>
      <protection/>
    </xf>
    <xf numFmtId="49" fontId="1" fillId="0" borderId="10" xfId="54" applyNumberFormat="1" applyFont="1" applyFill="1" applyBorder="1" applyAlignment="1">
      <alignment horizontal="center" vertical="center"/>
      <protection/>
    </xf>
    <xf numFmtId="0" fontId="1" fillId="0" borderId="10" xfId="54" applyFont="1" applyFill="1" applyBorder="1" applyAlignment="1">
      <alignment horizontal="center" vertical="center"/>
      <protection/>
    </xf>
    <xf numFmtId="0" fontId="1" fillId="0" borderId="11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10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3" xfId="0" applyNumberFormat="1" applyFont="1" applyBorder="1" applyAlignment="1">
      <alignment horizontal="center" vertical="center" textRotation="90" wrapText="1"/>
    </xf>
    <xf numFmtId="0" fontId="8" fillId="0" borderId="14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top" wrapText="1"/>
    </xf>
    <xf numFmtId="0" fontId="8" fillId="0" borderId="0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168" fontId="8" fillId="0" borderId="12" xfId="0" applyNumberFormat="1" applyFont="1" applyBorder="1" applyAlignment="1">
      <alignment horizontal="center" vertical="center" textRotation="90" wrapText="1"/>
    </xf>
    <xf numFmtId="168" fontId="8" fillId="0" borderId="13" xfId="0" applyNumberFormat="1" applyFont="1" applyBorder="1" applyAlignment="1">
      <alignment horizontal="center" vertical="center" textRotation="90" wrapText="1"/>
    </xf>
    <xf numFmtId="0" fontId="8" fillId="0" borderId="11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9" fillId="0" borderId="21" xfId="0" applyFont="1" applyBorder="1" applyAlignment="1">
      <alignment/>
    </xf>
    <xf numFmtId="0" fontId="4" fillId="0" borderId="18" xfId="0" applyNumberFormat="1" applyFont="1" applyBorder="1" applyAlignment="1">
      <alignment horizontal="center" vertical="top"/>
    </xf>
    <xf numFmtId="0" fontId="0" fillId="0" borderId="18" xfId="0" applyBorder="1" applyAlignment="1">
      <alignment/>
    </xf>
    <xf numFmtId="0" fontId="8" fillId="0" borderId="2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49" fontId="8" fillId="0" borderId="12" xfId="54" applyNumberFormat="1" applyFont="1" applyFill="1" applyBorder="1" applyAlignment="1">
      <alignment horizontal="center" vertical="center"/>
      <protection/>
    </xf>
    <xf numFmtId="0" fontId="8" fillId="0" borderId="12" xfId="54" applyFont="1" applyFill="1" applyBorder="1" applyAlignment="1">
      <alignment horizontal="center" vertical="center" wrapText="1"/>
      <protection/>
    </xf>
    <xf numFmtId="49" fontId="1" fillId="0" borderId="12" xfId="54" applyNumberFormat="1" applyFont="1" applyFill="1" applyBorder="1" applyAlignment="1">
      <alignment horizontal="center" vertical="center"/>
      <protection/>
    </xf>
    <xf numFmtId="0" fontId="1" fillId="0" borderId="12" xfId="54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55" zoomScaleSheetLayoutView="55" zoomScalePageLayoutView="0" workbookViewId="0" topLeftCell="A17">
      <pane xSplit="2" ySplit="6" topLeftCell="C23" activePane="bottomRight" state="frozen"/>
      <selection pane="topLeft" activeCell="A17" sqref="A17"/>
      <selection pane="topRight" activeCell="C17" sqref="C17"/>
      <selection pane="bottomLeft" activeCell="A23" sqref="A23"/>
      <selection pane="bottomRight" activeCell="V33" sqref="V33:W35"/>
    </sheetView>
  </sheetViews>
  <sheetFormatPr defaultColWidth="9.125" defaultRowHeight="12.75"/>
  <cols>
    <col min="1" max="1" width="7.125" style="1" customWidth="1"/>
    <col min="2" max="2" width="42.125" style="1" customWidth="1"/>
    <col min="3" max="3" width="12.00390625" style="1" customWidth="1"/>
    <col min="4" max="11" width="12.625" style="1" customWidth="1"/>
    <col min="12" max="12" width="12.625" style="27" customWidth="1"/>
    <col min="13" max="13" width="12.625" style="1" customWidth="1"/>
    <col min="14" max="23" width="9.00390625" style="1" customWidth="1"/>
    <col min="24" max="24" width="29.50390625" style="1" customWidth="1"/>
    <col min="25" max="16384" width="9.125" style="1" customWidth="1"/>
  </cols>
  <sheetData>
    <row r="1" spans="12:24" s="2" customFormat="1" ht="9.75">
      <c r="L1" s="24"/>
      <c r="X1" s="3" t="s">
        <v>25</v>
      </c>
    </row>
    <row r="2" spans="12:24" s="2" customFormat="1" ht="24" customHeight="1">
      <c r="L2" s="24"/>
      <c r="P2" s="12"/>
      <c r="Q2" s="12"/>
      <c r="R2" s="12"/>
      <c r="S2" s="12"/>
      <c r="T2" s="12"/>
      <c r="U2" s="12"/>
      <c r="V2" s="56" t="s">
        <v>5</v>
      </c>
      <c r="W2" s="56"/>
      <c r="X2" s="56"/>
    </row>
    <row r="3" spans="1:24" s="4" customFormat="1" ht="12" customHeight="1">
      <c r="A3" s="57" t="s">
        <v>26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1:24" s="4" customFormat="1" ht="15">
      <c r="A4" s="7"/>
      <c r="B4" s="7"/>
      <c r="C4" s="7"/>
      <c r="D4" s="7"/>
      <c r="E4" s="7"/>
      <c r="F4" s="7"/>
      <c r="G4" s="7"/>
      <c r="H4" s="30"/>
      <c r="I4" s="57" t="s">
        <v>40</v>
      </c>
      <c r="J4" s="70"/>
      <c r="K4" s="70"/>
      <c r="L4" s="70"/>
      <c r="M4" s="70"/>
      <c r="N4" s="70"/>
      <c r="O4" s="7"/>
      <c r="P4" s="7"/>
      <c r="Q4" s="7"/>
      <c r="R4" s="7"/>
      <c r="S4" s="7"/>
      <c r="T4" s="7"/>
      <c r="U4" s="7"/>
      <c r="V4" s="7"/>
      <c r="W4" s="7"/>
      <c r="X4" s="7"/>
    </row>
    <row r="5" s="5" customFormat="1" ht="11.25" customHeight="1">
      <c r="L5" s="25"/>
    </row>
    <row r="6" spans="3:16" s="4" customFormat="1" ht="15">
      <c r="C6" s="49" t="s">
        <v>6</v>
      </c>
      <c r="D6" s="50"/>
      <c r="E6" s="50"/>
      <c r="F6" s="50"/>
      <c r="G6" s="75" t="s">
        <v>28</v>
      </c>
      <c r="H6" s="75"/>
      <c r="I6" s="75"/>
      <c r="J6" s="75"/>
      <c r="K6" s="75"/>
      <c r="L6" s="75"/>
      <c r="M6" s="75"/>
      <c r="N6" s="75"/>
      <c r="O6" s="75"/>
      <c r="P6" s="13"/>
    </row>
    <row r="7" spans="7:16" s="6" customFormat="1" ht="12.75" customHeight="1">
      <c r="G7" s="76" t="s">
        <v>7</v>
      </c>
      <c r="H7" s="76"/>
      <c r="I7" s="76"/>
      <c r="J7" s="76"/>
      <c r="K7" s="76"/>
      <c r="L7" s="76"/>
      <c r="M7" s="76"/>
      <c r="N7" s="76"/>
      <c r="O7" s="76"/>
      <c r="P7" s="14"/>
    </row>
    <row r="8" s="7" customFormat="1" ht="11.25" customHeight="1">
      <c r="L8" s="26"/>
    </row>
    <row r="9" spans="7:12" s="4" customFormat="1" ht="15">
      <c r="G9" s="49" t="s">
        <v>8</v>
      </c>
      <c r="H9" s="50"/>
      <c r="I9" s="50"/>
      <c r="J9" s="71" t="s">
        <v>41</v>
      </c>
      <c r="K9" s="71"/>
      <c r="L9" s="26" t="s">
        <v>9</v>
      </c>
    </row>
    <row r="10" s="5" customFormat="1" ht="11.25" customHeight="1">
      <c r="L10" s="25"/>
    </row>
    <row r="11" spans="2:20" s="4" customFormat="1" ht="15">
      <c r="B11" s="49" t="s">
        <v>10</v>
      </c>
      <c r="C11" s="50"/>
      <c r="D11" s="50"/>
      <c r="E11" s="50"/>
      <c r="F11" s="50"/>
      <c r="G11" s="50"/>
      <c r="H11" s="71" t="s">
        <v>27</v>
      </c>
      <c r="I11" s="71"/>
      <c r="J11" s="71"/>
      <c r="K11" s="71"/>
      <c r="L11" s="71"/>
      <c r="M11" s="71"/>
      <c r="N11" s="71"/>
      <c r="O11" s="71"/>
      <c r="P11" s="71"/>
      <c r="Q11" s="72"/>
      <c r="R11" s="72"/>
      <c r="S11" s="72"/>
      <c r="T11" s="72"/>
    </row>
    <row r="12" spans="8:20" s="5" customFormat="1" ht="12.75" customHeight="1">
      <c r="H12" s="73" t="s">
        <v>11</v>
      </c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</row>
    <row r="13" s="5" customFormat="1" ht="11.25" customHeight="1">
      <c r="L13" s="25"/>
    </row>
    <row r="14" spans="1:24" ht="15" customHeight="1">
      <c r="A14" s="58" t="s">
        <v>12</v>
      </c>
      <c r="B14" s="58" t="s">
        <v>13</v>
      </c>
      <c r="C14" s="58" t="s">
        <v>14</v>
      </c>
      <c r="D14" s="54" t="s">
        <v>15</v>
      </c>
      <c r="E14" s="54"/>
      <c r="F14" s="54"/>
      <c r="G14" s="54"/>
      <c r="H14" s="54"/>
      <c r="I14" s="54"/>
      <c r="J14" s="54"/>
      <c r="K14" s="54"/>
      <c r="L14" s="54"/>
      <c r="M14" s="55"/>
      <c r="N14" s="64" t="s">
        <v>22</v>
      </c>
      <c r="O14" s="65"/>
      <c r="P14" s="65"/>
      <c r="Q14" s="65"/>
      <c r="R14" s="65"/>
      <c r="S14" s="65"/>
      <c r="T14" s="65"/>
      <c r="U14" s="65"/>
      <c r="V14" s="65"/>
      <c r="W14" s="66"/>
      <c r="X14" s="58" t="s">
        <v>3</v>
      </c>
    </row>
    <row r="15" spans="1:24" ht="15" customHeight="1">
      <c r="A15" s="59"/>
      <c r="B15" s="59"/>
      <c r="C15" s="59"/>
      <c r="D15" s="63" t="s">
        <v>58</v>
      </c>
      <c r="E15" s="54"/>
      <c r="F15" s="54"/>
      <c r="G15" s="54"/>
      <c r="H15" s="54"/>
      <c r="I15" s="54"/>
      <c r="J15" s="54"/>
      <c r="K15" s="54"/>
      <c r="L15" s="54"/>
      <c r="M15" s="55"/>
      <c r="N15" s="67"/>
      <c r="O15" s="68"/>
      <c r="P15" s="68"/>
      <c r="Q15" s="68"/>
      <c r="R15" s="68"/>
      <c r="S15" s="68"/>
      <c r="T15" s="68"/>
      <c r="U15" s="68"/>
      <c r="V15" s="68"/>
      <c r="W15" s="69"/>
      <c r="X15" s="59"/>
    </row>
    <row r="16" spans="1:24" ht="15" customHeight="1">
      <c r="A16" s="59"/>
      <c r="B16" s="59"/>
      <c r="C16" s="59"/>
      <c r="D16" s="63" t="s">
        <v>0</v>
      </c>
      <c r="E16" s="54"/>
      <c r="F16" s="54"/>
      <c r="G16" s="54"/>
      <c r="H16" s="55"/>
      <c r="I16" s="63" t="s">
        <v>1</v>
      </c>
      <c r="J16" s="54"/>
      <c r="K16" s="54"/>
      <c r="L16" s="54"/>
      <c r="M16" s="55"/>
      <c r="N16" s="51" t="s">
        <v>16</v>
      </c>
      <c r="O16" s="51"/>
      <c r="P16" s="51" t="s">
        <v>17</v>
      </c>
      <c r="Q16" s="51"/>
      <c r="R16" s="51" t="s">
        <v>18</v>
      </c>
      <c r="S16" s="51"/>
      <c r="T16" s="51" t="s">
        <v>19</v>
      </c>
      <c r="U16" s="51"/>
      <c r="V16" s="51" t="s">
        <v>24</v>
      </c>
      <c r="W16" s="51"/>
      <c r="X16" s="59"/>
    </row>
    <row r="17" spans="1:24" ht="127.5" customHeight="1">
      <c r="A17" s="59"/>
      <c r="B17" s="59"/>
      <c r="C17" s="59"/>
      <c r="D17" s="52" t="s">
        <v>16</v>
      </c>
      <c r="E17" s="52" t="s">
        <v>17</v>
      </c>
      <c r="F17" s="52" t="s">
        <v>18</v>
      </c>
      <c r="G17" s="52" t="s">
        <v>19</v>
      </c>
      <c r="H17" s="52" t="s">
        <v>20</v>
      </c>
      <c r="I17" s="52" t="s">
        <v>21</v>
      </c>
      <c r="J17" s="52" t="s">
        <v>17</v>
      </c>
      <c r="K17" s="52" t="s">
        <v>18</v>
      </c>
      <c r="L17" s="61" t="s">
        <v>19</v>
      </c>
      <c r="M17" s="52" t="s">
        <v>20</v>
      </c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9"/>
    </row>
    <row r="18" spans="1:24" ht="58.5" customHeight="1">
      <c r="A18" s="60"/>
      <c r="B18" s="60"/>
      <c r="C18" s="60"/>
      <c r="D18" s="53"/>
      <c r="E18" s="53"/>
      <c r="F18" s="53"/>
      <c r="G18" s="53"/>
      <c r="H18" s="53"/>
      <c r="I18" s="53"/>
      <c r="J18" s="53"/>
      <c r="K18" s="53"/>
      <c r="L18" s="62"/>
      <c r="M18" s="53"/>
      <c r="N18" s="16" t="s">
        <v>23</v>
      </c>
      <c r="O18" s="16" t="s">
        <v>2</v>
      </c>
      <c r="P18" s="16" t="s">
        <v>23</v>
      </c>
      <c r="Q18" s="16" t="s">
        <v>2</v>
      </c>
      <c r="R18" s="16" t="s">
        <v>23</v>
      </c>
      <c r="S18" s="16" t="s">
        <v>2</v>
      </c>
      <c r="T18" s="16" t="s">
        <v>23</v>
      </c>
      <c r="U18" s="16" t="s">
        <v>2</v>
      </c>
      <c r="V18" s="16" t="s">
        <v>23</v>
      </c>
      <c r="W18" s="16" t="s">
        <v>2</v>
      </c>
      <c r="X18" s="60"/>
    </row>
    <row r="19" spans="1:24" ht="15">
      <c r="A19" s="32">
        <v>1</v>
      </c>
      <c r="B19" s="32">
        <v>2</v>
      </c>
      <c r="C19" s="32">
        <v>3</v>
      </c>
      <c r="D19" s="32">
        <v>4</v>
      </c>
      <c r="E19" s="32">
        <v>5</v>
      </c>
      <c r="F19" s="32">
        <v>6</v>
      </c>
      <c r="G19" s="32">
        <v>7</v>
      </c>
      <c r="H19" s="32">
        <v>8</v>
      </c>
      <c r="I19" s="32">
        <v>9</v>
      </c>
      <c r="J19" s="32">
        <v>10</v>
      </c>
      <c r="K19" s="32">
        <v>11</v>
      </c>
      <c r="L19" s="33">
        <v>12</v>
      </c>
      <c r="M19" s="32">
        <v>13</v>
      </c>
      <c r="N19" s="32">
        <v>14</v>
      </c>
      <c r="O19" s="32">
        <v>15</v>
      </c>
      <c r="P19" s="32">
        <v>16</v>
      </c>
      <c r="Q19" s="32">
        <v>17</v>
      </c>
      <c r="R19" s="32">
        <v>18</v>
      </c>
      <c r="S19" s="32">
        <v>19</v>
      </c>
      <c r="T19" s="32">
        <v>20</v>
      </c>
      <c r="U19" s="32">
        <v>21</v>
      </c>
      <c r="V19" s="32">
        <v>22</v>
      </c>
      <c r="W19" s="32">
        <v>23</v>
      </c>
      <c r="X19" s="32">
        <v>24</v>
      </c>
    </row>
    <row r="20" spans="1:24" ht="39.75" customHeight="1">
      <c r="A20" s="34"/>
      <c r="B20" s="35" t="s">
        <v>4</v>
      </c>
      <c r="C20" s="36" t="s">
        <v>30</v>
      </c>
      <c r="D20" s="22">
        <f>D21+D36</f>
        <v>42.366550000000004</v>
      </c>
      <c r="E20" s="15" t="s">
        <v>30</v>
      </c>
      <c r="F20" s="15" t="s">
        <v>30</v>
      </c>
      <c r="G20" s="22">
        <f>G21+G36</f>
        <v>42.366550000000004</v>
      </c>
      <c r="H20" s="15" t="s">
        <v>30</v>
      </c>
      <c r="I20" s="22">
        <f>I21+I36</f>
        <v>0</v>
      </c>
      <c r="J20" s="15" t="s">
        <v>30</v>
      </c>
      <c r="K20" s="15" t="s">
        <v>30</v>
      </c>
      <c r="L20" s="22">
        <f>L21+L36</f>
        <v>0</v>
      </c>
      <c r="M20" s="15" t="s">
        <v>30</v>
      </c>
      <c r="N20" s="22">
        <f aca="true" t="shared" si="0" ref="N20:N25">I20-D20</f>
        <v>-42.366550000000004</v>
      </c>
      <c r="O20" s="28">
        <f aca="true" t="shared" si="1" ref="O20:O25">N20/D20*100</f>
        <v>-100</v>
      </c>
      <c r="P20" s="15" t="s">
        <v>30</v>
      </c>
      <c r="Q20" s="15" t="s">
        <v>30</v>
      </c>
      <c r="R20" s="15" t="s">
        <v>30</v>
      </c>
      <c r="S20" s="15" t="s">
        <v>30</v>
      </c>
      <c r="T20" s="22">
        <f aca="true" t="shared" si="2" ref="T20:T25">L20-G20</f>
        <v>-42.366550000000004</v>
      </c>
      <c r="U20" s="28">
        <f aca="true" t="shared" si="3" ref="U20:U25">T20/G20*100</f>
        <v>-100</v>
      </c>
      <c r="V20" s="15" t="s">
        <v>30</v>
      </c>
      <c r="W20" s="15" t="s">
        <v>30</v>
      </c>
      <c r="X20" s="16"/>
    </row>
    <row r="21" spans="1:24" ht="50.25" customHeight="1">
      <c r="A21" s="10" t="s">
        <v>29</v>
      </c>
      <c r="B21" s="37" t="s">
        <v>59</v>
      </c>
      <c r="C21" s="38" t="s">
        <v>30</v>
      </c>
      <c r="D21" s="22">
        <f>D22+D33</f>
        <v>33.30655</v>
      </c>
      <c r="E21" s="15" t="s">
        <v>30</v>
      </c>
      <c r="F21" s="15" t="s">
        <v>30</v>
      </c>
      <c r="G21" s="22">
        <f>G22+G33</f>
        <v>33.30655</v>
      </c>
      <c r="H21" s="15" t="s">
        <v>30</v>
      </c>
      <c r="I21" s="23">
        <f>I22</f>
        <v>0</v>
      </c>
      <c r="J21" s="15" t="s">
        <v>30</v>
      </c>
      <c r="K21" s="15" t="s">
        <v>30</v>
      </c>
      <c r="L21" s="23">
        <f>L22</f>
        <v>0</v>
      </c>
      <c r="M21" s="15" t="s">
        <v>30</v>
      </c>
      <c r="N21" s="22">
        <f t="shared" si="0"/>
        <v>-33.30655</v>
      </c>
      <c r="O21" s="28">
        <f t="shared" si="1"/>
        <v>-100</v>
      </c>
      <c r="P21" s="15" t="s">
        <v>30</v>
      </c>
      <c r="Q21" s="15" t="s">
        <v>30</v>
      </c>
      <c r="R21" s="15" t="s">
        <v>30</v>
      </c>
      <c r="S21" s="15" t="s">
        <v>30</v>
      </c>
      <c r="T21" s="22">
        <f>L21-G21</f>
        <v>-33.30655</v>
      </c>
      <c r="U21" s="28">
        <f t="shared" si="3"/>
        <v>-100</v>
      </c>
      <c r="V21" s="15" t="s">
        <v>30</v>
      </c>
      <c r="W21" s="15" t="s">
        <v>30</v>
      </c>
      <c r="X21" s="15"/>
    </row>
    <row r="22" spans="1:24" ht="30" customHeight="1">
      <c r="A22" s="10" t="s">
        <v>31</v>
      </c>
      <c r="B22" s="37" t="s">
        <v>32</v>
      </c>
      <c r="C22" s="38" t="s">
        <v>30</v>
      </c>
      <c r="D22" s="22">
        <f aca="true" t="shared" si="4" ref="D22:D37">G22</f>
        <v>27.19055</v>
      </c>
      <c r="E22" s="15" t="s">
        <v>30</v>
      </c>
      <c r="F22" s="15" t="s">
        <v>30</v>
      </c>
      <c r="G22" s="22">
        <f>G23+G24+G25+G26+G31</f>
        <v>27.19055</v>
      </c>
      <c r="H22" s="15" t="s">
        <v>30</v>
      </c>
      <c r="I22" s="23">
        <f>I23+I24+I25+I26+I31</f>
        <v>0</v>
      </c>
      <c r="J22" s="15" t="s">
        <v>30</v>
      </c>
      <c r="K22" s="15" t="s">
        <v>30</v>
      </c>
      <c r="L22" s="23">
        <f>L23+L24+L25+L26+L31</f>
        <v>0</v>
      </c>
      <c r="M22" s="15" t="s">
        <v>30</v>
      </c>
      <c r="N22" s="22">
        <f t="shared" si="0"/>
        <v>-27.19055</v>
      </c>
      <c r="O22" s="28">
        <f t="shared" si="1"/>
        <v>-100</v>
      </c>
      <c r="P22" s="15" t="s">
        <v>30</v>
      </c>
      <c r="Q22" s="15" t="s">
        <v>30</v>
      </c>
      <c r="R22" s="15" t="s">
        <v>30</v>
      </c>
      <c r="S22" s="15" t="s">
        <v>30</v>
      </c>
      <c r="T22" s="22">
        <f t="shared" si="2"/>
        <v>-27.19055</v>
      </c>
      <c r="U22" s="28">
        <f t="shared" si="3"/>
        <v>-100</v>
      </c>
      <c r="V22" s="15" t="s">
        <v>30</v>
      </c>
      <c r="W22" s="15" t="s">
        <v>30</v>
      </c>
      <c r="X22" s="15"/>
    </row>
    <row r="23" spans="1:24" ht="97.5" customHeight="1">
      <c r="A23" s="39" t="s">
        <v>33</v>
      </c>
      <c r="B23" s="40" t="s">
        <v>42</v>
      </c>
      <c r="C23" s="11" t="s">
        <v>30</v>
      </c>
      <c r="D23" s="21">
        <f t="shared" si="4"/>
        <v>6.24955</v>
      </c>
      <c r="E23" s="17" t="s">
        <v>30</v>
      </c>
      <c r="F23" s="17" t="s">
        <v>30</v>
      </c>
      <c r="G23" s="21">
        <v>6.24955</v>
      </c>
      <c r="H23" s="17" t="s">
        <v>30</v>
      </c>
      <c r="I23" s="20">
        <f aca="true" t="shared" si="5" ref="I23:I37">L23</f>
        <v>0</v>
      </c>
      <c r="J23" s="17" t="s">
        <v>30</v>
      </c>
      <c r="K23" s="17" t="s">
        <v>30</v>
      </c>
      <c r="L23" s="20">
        <v>0</v>
      </c>
      <c r="M23" s="17" t="s">
        <v>30</v>
      </c>
      <c r="N23" s="21">
        <f t="shared" si="0"/>
        <v>-6.24955</v>
      </c>
      <c r="O23" s="29">
        <f t="shared" si="1"/>
        <v>-100</v>
      </c>
      <c r="P23" s="17" t="s">
        <v>30</v>
      </c>
      <c r="Q23" s="17" t="s">
        <v>30</v>
      </c>
      <c r="R23" s="17" t="s">
        <v>30</v>
      </c>
      <c r="S23" s="17" t="s">
        <v>30</v>
      </c>
      <c r="T23" s="21">
        <f>L23-G23</f>
        <v>-6.24955</v>
      </c>
      <c r="U23" s="29">
        <f t="shared" si="3"/>
        <v>-100</v>
      </c>
      <c r="V23" s="17" t="s">
        <v>30</v>
      </c>
      <c r="W23" s="17" t="s">
        <v>30</v>
      </c>
      <c r="X23" s="17"/>
    </row>
    <row r="24" spans="1:24" ht="70.5" customHeight="1">
      <c r="A24" s="39" t="s">
        <v>34</v>
      </c>
      <c r="B24" s="40" t="s">
        <v>43</v>
      </c>
      <c r="C24" s="11" t="s">
        <v>30</v>
      </c>
      <c r="D24" s="21">
        <f t="shared" si="4"/>
        <v>1.835</v>
      </c>
      <c r="E24" s="17" t="s">
        <v>30</v>
      </c>
      <c r="F24" s="17" t="s">
        <v>30</v>
      </c>
      <c r="G24" s="21">
        <v>1.835</v>
      </c>
      <c r="H24" s="17" t="s">
        <v>30</v>
      </c>
      <c r="I24" s="21">
        <f t="shared" si="5"/>
        <v>0</v>
      </c>
      <c r="J24" s="17" t="s">
        <v>30</v>
      </c>
      <c r="K24" s="17" t="s">
        <v>30</v>
      </c>
      <c r="L24" s="21">
        <v>0</v>
      </c>
      <c r="M24" s="17" t="s">
        <v>30</v>
      </c>
      <c r="N24" s="17">
        <f t="shared" si="0"/>
        <v>-1.835</v>
      </c>
      <c r="O24" s="29">
        <f t="shared" si="1"/>
        <v>-100</v>
      </c>
      <c r="P24" s="17" t="s">
        <v>30</v>
      </c>
      <c r="Q24" s="17" t="s">
        <v>30</v>
      </c>
      <c r="R24" s="17" t="s">
        <v>30</v>
      </c>
      <c r="S24" s="17" t="s">
        <v>30</v>
      </c>
      <c r="T24" s="17">
        <f t="shared" si="2"/>
        <v>-1.835</v>
      </c>
      <c r="U24" s="29">
        <f t="shared" si="3"/>
        <v>-100</v>
      </c>
      <c r="V24" s="17" t="s">
        <v>30</v>
      </c>
      <c r="W24" s="17" t="s">
        <v>30</v>
      </c>
      <c r="X24" s="17"/>
    </row>
    <row r="25" spans="1:24" ht="179.25" customHeight="1">
      <c r="A25" s="39" t="s">
        <v>35</v>
      </c>
      <c r="B25" s="40" t="s">
        <v>44</v>
      </c>
      <c r="C25" s="11" t="s">
        <v>30</v>
      </c>
      <c r="D25" s="21">
        <f t="shared" si="4"/>
        <v>2.146</v>
      </c>
      <c r="E25" s="17" t="s">
        <v>30</v>
      </c>
      <c r="F25" s="17" t="s">
        <v>30</v>
      </c>
      <c r="G25" s="21">
        <v>2.146</v>
      </c>
      <c r="H25" s="17" t="s">
        <v>30</v>
      </c>
      <c r="I25" s="21">
        <f t="shared" si="5"/>
        <v>0</v>
      </c>
      <c r="J25" s="17" t="s">
        <v>30</v>
      </c>
      <c r="K25" s="17" t="s">
        <v>30</v>
      </c>
      <c r="L25" s="21">
        <v>0</v>
      </c>
      <c r="M25" s="17" t="s">
        <v>30</v>
      </c>
      <c r="N25" s="17">
        <f t="shared" si="0"/>
        <v>-2.146</v>
      </c>
      <c r="O25" s="29">
        <f t="shared" si="1"/>
        <v>-100</v>
      </c>
      <c r="P25" s="17" t="s">
        <v>30</v>
      </c>
      <c r="Q25" s="17" t="s">
        <v>30</v>
      </c>
      <c r="R25" s="17" t="s">
        <v>30</v>
      </c>
      <c r="S25" s="17" t="s">
        <v>30</v>
      </c>
      <c r="T25" s="21">
        <f t="shared" si="2"/>
        <v>-2.146</v>
      </c>
      <c r="U25" s="29">
        <f t="shared" si="3"/>
        <v>-100</v>
      </c>
      <c r="V25" s="17" t="s">
        <v>30</v>
      </c>
      <c r="W25" s="17" t="s">
        <v>30</v>
      </c>
      <c r="X25" s="17"/>
    </row>
    <row r="26" spans="1:24" ht="35.25" customHeight="1">
      <c r="A26" s="41" t="s">
        <v>36</v>
      </c>
      <c r="B26" s="9" t="s">
        <v>37</v>
      </c>
      <c r="C26" s="11" t="s">
        <v>30</v>
      </c>
      <c r="D26" s="18">
        <f>G26</f>
        <v>16.2</v>
      </c>
      <c r="E26" s="15" t="s">
        <v>30</v>
      </c>
      <c r="F26" s="15" t="s">
        <v>30</v>
      </c>
      <c r="G26" s="18">
        <f>G27+G28+G29+G30</f>
        <v>16.2</v>
      </c>
      <c r="H26" s="15" t="s">
        <v>30</v>
      </c>
      <c r="I26" s="22">
        <f>L26</f>
        <v>0</v>
      </c>
      <c r="J26" s="15" t="s">
        <v>30</v>
      </c>
      <c r="K26" s="15" t="s">
        <v>30</v>
      </c>
      <c r="L26" s="22">
        <f>L27+L28+L29+L30</f>
        <v>0</v>
      </c>
      <c r="M26" s="15" t="s">
        <v>30</v>
      </c>
      <c r="N26" s="22">
        <f>N27+N28+N29+N30</f>
        <v>-16.2</v>
      </c>
      <c r="O26" s="28">
        <f>O27</f>
        <v>-100</v>
      </c>
      <c r="P26" s="15" t="s">
        <v>30</v>
      </c>
      <c r="Q26" s="15" t="s">
        <v>30</v>
      </c>
      <c r="R26" s="15" t="s">
        <v>30</v>
      </c>
      <c r="S26" s="15" t="s">
        <v>30</v>
      </c>
      <c r="T26" s="22">
        <f>T27+T28+T29+T30</f>
        <v>-16.2</v>
      </c>
      <c r="U26" s="28">
        <f>U27</f>
        <v>-100</v>
      </c>
      <c r="V26" s="15" t="s">
        <v>30</v>
      </c>
      <c r="W26" s="15" t="s">
        <v>30</v>
      </c>
      <c r="X26" s="15"/>
    </row>
    <row r="27" spans="1:24" ht="33.75" customHeight="1">
      <c r="A27" s="11" t="s">
        <v>45</v>
      </c>
      <c r="B27" s="42" t="s">
        <v>46</v>
      </c>
      <c r="C27" s="11" t="s">
        <v>30</v>
      </c>
      <c r="D27" s="19">
        <f t="shared" si="4"/>
        <v>2.754</v>
      </c>
      <c r="E27" s="17" t="s">
        <v>30</v>
      </c>
      <c r="F27" s="17" t="s">
        <v>30</v>
      </c>
      <c r="G27" s="19">
        <v>2.754</v>
      </c>
      <c r="H27" s="17" t="s">
        <v>30</v>
      </c>
      <c r="I27" s="21">
        <f t="shared" si="5"/>
        <v>0</v>
      </c>
      <c r="J27" s="17" t="s">
        <v>30</v>
      </c>
      <c r="K27" s="17" t="s">
        <v>30</v>
      </c>
      <c r="L27" s="21">
        <v>0</v>
      </c>
      <c r="M27" s="17" t="s">
        <v>30</v>
      </c>
      <c r="N27" s="21">
        <f>T27</f>
        <v>-2.754</v>
      </c>
      <c r="O27" s="29">
        <f>U27</f>
        <v>-100</v>
      </c>
      <c r="P27" s="17" t="s">
        <v>30</v>
      </c>
      <c r="Q27" s="17" t="s">
        <v>30</v>
      </c>
      <c r="R27" s="17" t="s">
        <v>30</v>
      </c>
      <c r="S27" s="17" t="s">
        <v>30</v>
      </c>
      <c r="T27" s="21">
        <f aca="true" t="shared" si="6" ref="T27:T32">L27-G27</f>
        <v>-2.754</v>
      </c>
      <c r="U27" s="29">
        <f aca="true" t="shared" si="7" ref="U27:U32">T27/G27*100</f>
        <v>-100</v>
      </c>
      <c r="V27" s="17" t="s">
        <v>30</v>
      </c>
      <c r="W27" s="17" t="s">
        <v>30</v>
      </c>
      <c r="X27" s="17"/>
    </row>
    <row r="28" spans="1:24" ht="54.75" customHeight="1">
      <c r="A28" s="11" t="s">
        <v>47</v>
      </c>
      <c r="B28" s="42" t="s">
        <v>48</v>
      </c>
      <c r="C28" s="11" t="s">
        <v>30</v>
      </c>
      <c r="D28" s="19">
        <f t="shared" si="4"/>
        <v>5.116</v>
      </c>
      <c r="E28" s="17" t="s">
        <v>30</v>
      </c>
      <c r="F28" s="17" t="s">
        <v>30</v>
      </c>
      <c r="G28" s="19">
        <v>5.116</v>
      </c>
      <c r="H28" s="17" t="s">
        <v>30</v>
      </c>
      <c r="I28" s="21">
        <f t="shared" si="5"/>
        <v>0</v>
      </c>
      <c r="J28" s="17" t="s">
        <v>30</v>
      </c>
      <c r="K28" s="17" t="s">
        <v>30</v>
      </c>
      <c r="L28" s="21">
        <v>0</v>
      </c>
      <c r="M28" s="17" t="s">
        <v>30</v>
      </c>
      <c r="N28" s="21">
        <f aca="true" t="shared" si="8" ref="N28:O36">T28</f>
        <v>-5.116</v>
      </c>
      <c r="O28" s="29">
        <f t="shared" si="8"/>
        <v>-100</v>
      </c>
      <c r="P28" s="17" t="s">
        <v>30</v>
      </c>
      <c r="Q28" s="17" t="s">
        <v>30</v>
      </c>
      <c r="R28" s="17" t="s">
        <v>30</v>
      </c>
      <c r="S28" s="17" t="s">
        <v>30</v>
      </c>
      <c r="T28" s="21">
        <f t="shared" si="6"/>
        <v>-5.116</v>
      </c>
      <c r="U28" s="29">
        <f t="shared" si="7"/>
        <v>-100</v>
      </c>
      <c r="V28" s="17" t="s">
        <v>30</v>
      </c>
      <c r="W28" s="17" t="s">
        <v>30</v>
      </c>
      <c r="X28" s="17"/>
    </row>
    <row r="29" spans="1:24" ht="27">
      <c r="A29" s="11" t="s">
        <v>49</v>
      </c>
      <c r="B29" s="42" t="s">
        <v>50</v>
      </c>
      <c r="C29" s="11" t="s">
        <v>30</v>
      </c>
      <c r="D29" s="19">
        <f t="shared" si="4"/>
        <v>4.514</v>
      </c>
      <c r="E29" s="17" t="s">
        <v>30</v>
      </c>
      <c r="F29" s="17" t="s">
        <v>30</v>
      </c>
      <c r="G29" s="21">
        <v>4.514</v>
      </c>
      <c r="H29" s="17" t="s">
        <v>30</v>
      </c>
      <c r="I29" s="21">
        <f t="shared" si="5"/>
        <v>0</v>
      </c>
      <c r="J29" s="17" t="s">
        <v>30</v>
      </c>
      <c r="K29" s="17" t="s">
        <v>30</v>
      </c>
      <c r="L29" s="21">
        <v>0</v>
      </c>
      <c r="M29" s="17" t="s">
        <v>30</v>
      </c>
      <c r="N29" s="21">
        <f t="shared" si="8"/>
        <v>-4.514</v>
      </c>
      <c r="O29" s="29">
        <f t="shared" si="8"/>
        <v>-100</v>
      </c>
      <c r="P29" s="17" t="s">
        <v>30</v>
      </c>
      <c r="Q29" s="17" t="s">
        <v>30</v>
      </c>
      <c r="R29" s="17" t="s">
        <v>30</v>
      </c>
      <c r="S29" s="17" t="s">
        <v>30</v>
      </c>
      <c r="T29" s="21">
        <f t="shared" si="6"/>
        <v>-4.514</v>
      </c>
      <c r="U29" s="29">
        <f t="shared" si="7"/>
        <v>-100</v>
      </c>
      <c r="V29" s="17" t="s">
        <v>30</v>
      </c>
      <c r="W29" s="17" t="s">
        <v>30</v>
      </c>
      <c r="X29" s="17"/>
    </row>
    <row r="30" spans="1:24" ht="34.5" customHeight="1">
      <c r="A30" s="11" t="s">
        <v>51</v>
      </c>
      <c r="B30" s="42" t="s">
        <v>52</v>
      </c>
      <c r="C30" s="11" t="s">
        <v>30</v>
      </c>
      <c r="D30" s="19">
        <f t="shared" si="4"/>
        <v>3.816</v>
      </c>
      <c r="E30" s="17" t="s">
        <v>30</v>
      </c>
      <c r="F30" s="17" t="s">
        <v>30</v>
      </c>
      <c r="G30" s="21">
        <v>3.816</v>
      </c>
      <c r="H30" s="17" t="s">
        <v>30</v>
      </c>
      <c r="I30" s="21">
        <f t="shared" si="5"/>
        <v>0</v>
      </c>
      <c r="J30" s="17" t="s">
        <v>30</v>
      </c>
      <c r="K30" s="17" t="s">
        <v>30</v>
      </c>
      <c r="L30" s="21">
        <v>0</v>
      </c>
      <c r="M30" s="17" t="s">
        <v>30</v>
      </c>
      <c r="N30" s="21">
        <f t="shared" si="8"/>
        <v>-3.816</v>
      </c>
      <c r="O30" s="29">
        <f t="shared" si="8"/>
        <v>-100</v>
      </c>
      <c r="P30" s="17" t="s">
        <v>30</v>
      </c>
      <c r="Q30" s="17" t="s">
        <v>30</v>
      </c>
      <c r="R30" s="17" t="s">
        <v>30</v>
      </c>
      <c r="S30" s="17" t="s">
        <v>30</v>
      </c>
      <c r="T30" s="21">
        <f t="shared" si="6"/>
        <v>-3.816</v>
      </c>
      <c r="U30" s="29">
        <f t="shared" si="7"/>
        <v>-100</v>
      </c>
      <c r="V30" s="17" t="s">
        <v>30</v>
      </c>
      <c r="W30" s="17" t="s">
        <v>30</v>
      </c>
      <c r="X30" s="17"/>
    </row>
    <row r="31" spans="1:24" ht="34.5" customHeight="1">
      <c r="A31" s="41" t="s">
        <v>38</v>
      </c>
      <c r="B31" s="43" t="s">
        <v>39</v>
      </c>
      <c r="C31" s="8" t="s">
        <v>30</v>
      </c>
      <c r="D31" s="18">
        <f t="shared" si="4"/>
        <v>0.76</v>
      </c>
      <c r="E31" s="15" t="s">
        <v>30</v>
      </c>
      <c r="F31" s="15" t="s">
        <v>30</v>
      </c>
      <c r="G31" s="18">
        <f>G32</f>
        <v>0.76</v>
      </c>
      <c r="H31" s="15" t="s">
        <v>30</v>
      </c>
      <c r="I31" s="22">
        <f t="shared" si="5"/>
        <v>0</v>
      </c>
      <c r="J31" s="15" t="s">
        <v>30</v>
      </c>
      <c r="K31" s="15" t="s">
        <v>30</v>
      </c>
      <c r="L31" s="22">
        <f>L32</f>
        <v>0</v>
      </c>
      <c r="M31" s="15" t="s">
        <v>30</v>
      </c>
      <c r="N31" s="22">
        <f t="shared" si="8"/>
        <v>-0.76</v>
      </c>
      <c r="O31" s="28">
        <f t="shared" si="8"/>
        <v>-100</v>
      </c>
      <c r="P31" s="15" t="s">
        <v>30</v>
      </c>
      <c r="Q31" s="15" t="s">
        <v>30</v>
      </c>
      <c r="R31" s="15" t="s">
        <v>30</v>
      </c>
      <c r="S31" s="15" t="s">
        <v>30</v>
      </c>
      <c r="T31" s="22">
        <f t="shared" si="6"/>
        <v>-0.76</v>
      </c>
      <c r="U31" s="28">
        <f t="shared" si="7"/>
        <v>-100</v>
      </c>
      <c r="V31" s="15" t="s">
        <v>30</v>
      </c>
      <c r="W31" s="15" t="s">
        <v>30</v>
      </c>
      <c r="X31" s="15"/>
    </row>
    <row r="32" spans="1:24" ht="34.5" customHeight="1">
      <c r="A32" s="11" t="s">
        <v>53</v>
      </c>
      <c r="B32" s="44" t="s">
        <v>54</v>
      </c>
      <c r="C32" s="11" t="s">
        <v>30</v>
      </c>
      <c r="D32" s="19">
        <f t="shared" si="4"/>
        <v>0.76</v>
      </c>
      <c r="E32" s="17" t="s">
        <v>30</v>
      </c>
      <c r="F32" s="17" t="s">
        <v>30</v>
      </c>
      <c r="G32" s="19">
        <v>0.76</v>
      </c>
      <c r="H32" s="17" t="s">
        <v>30</v>
      </c>
      <c r="I32" s="21">
        <f t="shared" si="5"/>
        <v>0</v>
      </c>
      <c r="J32" s="17" t="s">
        <v>30</v>
      </c>
      <c r="K32" s="17" t="s">
        <v>30</v>
      </c>
      <c r="L32" s="21">
        <f>0</f>
        <v>0</v>
      </c>
      <c r="M32" s="17" t="s">
        <v>30</v>
      </c>
      <c r="N32" s="21">
        <f t="shared" si="8"/>
        <v>-0.76</v>
      </c>
      <c r="O32" s="29">
        <f t="shared" si="8"/>
        <v>-100</v>
      </c>
      <c r="P32" s="17" t="s">
        <v>30</v>
      </c>
      <c r="Q32" s="17" t="s">
        <v>30</v>
      </c>
      <c r="R32" s="17" t="s">
        <v>30</v>
      </c>
      <c r="S32" s="17" t="s">
        <v>30</v>
      </c>
      <c r="T32" s="21">
        <f t="shared" si="6"/>
        <v>-0.76</v>
      </c>
      <c r="U32" s="29">
        <f t="shared" si="7"/>
        <v>-100</v>
      </c>
      <c r="V32" s="17" t="s">
        <v>30</v>
      </c>
      <c r="W32" s="17" t="s">
        <v>30</v>
      </c>
      <c r="X32" s="17"/>
    </row>
    <row r="33" spans="1:24" s="7" customFormat="1" ht="34.5" customHeight="1">
      <c r="A33" s="77" t="s">
        <v>55</v>
      </c>
      <c r="B33" s="78" t="s">
        <v>60</v>
      </c>
      <c r="C33" s="10" t="s">
        <v>30</v>
      </c>
      <c r="D33" s="18">
        <f>D34+D35</f>
        <v>6.116</v>
      </c>
      <c r="E33" s="10" t="s">
        <v>30</v>
      </c>
      <c r="F33" s="10" t="s">
        <v>30</v>
      </c>
      <c r="G33" s="18">
        <f>G34+G35</f>
        <v>6.116</v>
      </c>
      <c r="H33" s="10" t="s">
        <v>30</v>
      </c>
      <c r="I33" s="22">
        <f t="shared" si="5"/>
        <v>0</v>
      </c>
      <c r="J33" s="10" t="s">
        <v>30</v>
      </c>
      <c r="K33" s="10" t="s">
        <v>30</v>
      </c>
      <c r="L33" s="22">
        <f>L34+L35</f>
        <v>0</v>
      </c>
      <c r="M33" s="10" t="s">
        <v>30</v>
      </c>
      <c r="N33" s="22">
        <f>N34+N35</f>
        <v>-6.116</v>
      </c>
      <c r="O33" s="28">
        <f>N33/D33*100</f>
        <v>-100</v>
      </c>
      <c r="P33" s="10" t="s">
        <v>30</v>
      </c>
      <c r="Q33" s="10" t="s">
        <v>30</v>
      </c>
      <c r="R33" s="10" t="s">
        <v>30</v>
      </c>
      <c r="S33" s="10" t="s">
        <v>30</v>
      </c>
      <c r="T33" s="22">
        <f>T34+T35</f>
        <v>-6.116</v>
      </c>
      <c r="U33" s="28">
        <f>T33/G33*100</f>
        <v>-100</v>
      </c>
      <c r="V33" s="10" t="s">
        <v>30</v>
      </c>
      <c r="W33" s="10" t="s">
        <v>30</v>
      </c>
      <c r="X33" s="31"/>
    </row>
    <row r="34" spans="1:24" ht="34.5" customHeight="1">
      <c r="A34" s="79" t="s">
        <v>57</v>
      </c>
      <c r="B34" s="80" t="s">
        <v>61</v>
      </c>
      <c r="C34" s="81" t="s">
        <v>30</v>
      </c>
      <c r="D34" s="19">
        <f>G34</f>
        <v>3.4645</v>
      </c>
      <c r="E34" s="81" t="s">
        <v>30</v>
      </c>
      <c r="F34" s="81" t="s">
        <v>30</v>
      </c>
      <c r="G34" s="19">
        <v>3.4645</v>
      </c>
      <c r="H34" s="81" t="s">
        <v>30</v>
      </c>
      <c r="I34" s="21">
        <f>L34</f>
        <v>0</v>
      </c>
      <c r="J34" s="81" t="s">
        <v>30</v>
      </c>
      <c r="K34" s="81" t="s">
        <v>30</v>
      </c>
      <c r="L34" s="21">
        <v>0</v>
      </c>
      <c r="M34" s="81" t="s">
        <v>30</v>
      </c>
      <c r="N34" s="21">
        <f>-I34-D34</f>
        <v>-3.4645</v>
      </c>
      <c r="O34" s="29">
        <f>N34/D34*100</f>
        <v>-100</v>
      </c>
      <c r="P34" s="81" t="s">
        <v>30</v>
      </c>
      <c r="Q34" s="81" t="s">
        <v>30</v>
      </c>
      <c r="R34" s="81" t="s">
        <v>30</v>
      </c>
      <c r="S34" s="81" t="s">
        <v>30</v>
      </c>
      <c r="T34" s="21">
        <f>L34-G34</f>
        <v>-3.4645</v>
      </c>
      <c r="U34" s="29">
        <f>T34/G34*100</f>
        <v>-100</v>
      </c>
      <c r="V34" s="81" t="s">
        <v>30</v>
      </c>
      <c r="W34" s="81" t="s">
        <v>30</v>
      </c>
      <c r="X34" s="48"/>
    </row>
    <row r="35" spans="1:24" ht="34.5" customHeight="1">
      <c r="A35" s="79" t="s">
        <v>62</v>
      </c>
      <c r="B35" s="80" t="s">
        <v>63</v>
      </c>
      <c r="C35" s="81" t="s">
        <v>30</v>
      </c>
      <c r="D35" s="19">
        <f>G35</f>
        <v>2.6515</v>
      </c>
      <c r="E35" s="81" t="s">
        <v>30</v>
      </c>
      <c r="F35" s="81" t="s">
        <v>30</v>
      </c>
      <c r="G35" s="19">
        <v>2.6515</v>
      </c>
      <c r="H35" s="81" t="s">
        <v>30</v>
      </c>
      <c r="I35" s="21">
        <f>L35</f>
        <v>0</v>
      </c>
      <c r="J35" s="81" t="s">
        <v>30</v>
      </c>
      <c r="K35" s="81" t="s">
        <v>30</v>
      </c>
      <c r="L35" s="21">
        <v>0</v>
      </c>
      <c r="M35" s="81" t="s">
        <v>30</v>
      </c>
      <c r="N35" s="21">
        <f>I35-D35</f>
        <v>-2.6515</v>
      </c>
      <c r="O35" s="29">
        <f>N35/D35*100</f>
        <v>-100</v>
      </c>
      <c r="P35" s="81" t="s">
        <v>30</v>
      </c>
      <c r="Q35" s="81" t="s">
        <v>30</v>
      </c>
      <c r="R35" s="81" t="s">
        <v>30</v>
      </c>
      <c r="S35" s="81" t="s">
        <v>30</v>
      </c>
      <c r="T35" s="21">
        <f>L35-G35</f>
        <v>-2.6515</v>
      </c>
      <c r="U35" s="29">
        <f>T35/G35*100</f>
        <v>-100</v>
      </c>
      <c r="V35" s="81" t="s">
        <v>30</v>
      </c>
      <c r="W35" s="81" t="s">
        <v>30</v>
      </c>
      <c r="X35" s="48"/>
    </row>
    <row r="36" spans="1:24" ht="30.75">
      <c r="A36" s="34" t="s">
        <v>64</v>
      </c>
      <c r="B36" s="35" t="s">
        <v>56</v>
      </c>
      <c r="C36" s="45" t="s">
        <v>30</v>
      </c>
      <c r="D36" s="22">
        <f t="shared" si="4"/>
        <v>9.06</v>
      </c>
      <c r="E36" s="15" t="s">
        <v>30</v>
      </c>
      <c r="F36" s="15" t="s">
        <v>30</v>
      </c>
      <c r="G36" s="22">
        <f>G37</f>
        <v>9.06</v>
      </c>
      <c r="H36" s="15" t="s">
        <v>30</v>
      </c>
      <c r="I36" s="22">
        <f t="shared" si="5"/>
        <v>0</v>
      </c>
      <c r="J36" s="15" t="s">
        <v>30</v>
      </c>
      <c r="K36" s="15" t="s">
        <v>30</v>
      </c>
      <c r="L36" s="22">
        <f>L37</f>
        <v>0</v>
      </c>
      <c r="M36" s="15" t="s">
        <v>30</v>
      </c>
      <c r="N36" s="15">
        <f t="shared" si="8"/>
        <v>-9.06</v>
      </c>
      <c r="O36" s="15">
        <f t="shared" si="8"/>
        <v>-100</v>
      </c>
      <c r="P36" s="15" t="s">
        <v>30</v>
      </c>
      <c r="Q36" s="15" t="s">
        <v>30</v>
      </c>
      <c r="R36" s="15" t="s">
        <v>30</v>
      </c>
      <c r="S36" s="15" t="s">
        <v>30</v>
      </c>
      <c r="T36" s="22">
        <f>T37</f>
        <v>-9.06</v>
      </c>
      <c r="U36" s="15">
        <f>U37</f>
        <v>-100</v>
      </c>
      <c r="V36" s="15" t="s">
        <v>30</v>
      </c>
      <c r="W36" s="15" t="s">
        <v>30</v>
      </c>
      <c r="X36" s="31"/>
    </row>
    <row r="37" spans="1:24" ht="30.75">
      <c r="A37" s="46" t="s">
        <v>65</v>
      </c>
      <c r="B37" s="82" t="s">
        <v>66</v>
      </c>
      <c r="C37" s="47" t="s">
        <v>30</v>
      </c>
      <c r="D37" s="21">
        <f t="shared" si="4"/>
        <v>9.06</v>
      </c>
      <c r="E37" s="17" t="s">
        <v>30</v>
      </c>
      <c r="F37" s="17" t="s">
        <v>30</v>
      </c>
      <c r="G37" s="21">
        <v>9.06</v>
      </c>
      <c r="H37" s="17" t="s">
        <v>30</v>
      </c>
      <c r="I37" s="21">
        <f t="shared" si="5"/>
        <v>0</v>
      </c>
      <c r="J37" s="17" t="s">
        <v>30</v>
      </c>
      <c r="K37" s="17" t="s">
        <v>30</v>
      </c>
      <c r="L37" s="21">
        <v>0</v>
      </c>
      <c r="M37" s="17" t="s">
        <v>30</v>
      </c>
      <c r="N37" s="21">
        <f>T37</f>
        <v>-9.06</v>
      </c>
      <c r="O37" s="17">
        <f>U37</f>
        <v>-100</v>
      </c>
      <c r="P37" s="17" t="s">
        <v>30</v>
      </c>
      <c r="Q37" s="17" t="s">
        <v>30</v>
      </c>
      <c r="R37" s="17" t="s">
        <v>30</v>
      </c>
      <c r="S37" s="17" t="s">
        <v>30</v>
      </c>
      <c r="T37" s="21">
        <f>L37-G37</f>
        <v>-9.06</v>
      </c>
      <c r="U37" s="17">
        <f>T37/G37*100</f>
        <v>-100</v>
      </c>
      <c r="V37" s="17" t="s">
        <v>30</v>
      </c>
      <c r="W37" s="17" t="s">
        <v>30</v>
      </c>
      <c r="X37" s="48"/>
    </row>
  </sheetData>
  <sheetProtection/>
  <mergeCells count="35">
    <mergeCell ref="I4:N4"/>
    <mergeCell ref="H11:T11"/>
    <mergeCell ref="H12:T12"/>
    <mergeCell ref="G6:O6"/>
    <mergeCell ref="G7:O7"/>
    <mergeCell ref="J9:K9"/>
    <mergeCell ref="P16:Q17"/>
    <mergeCell ref="R16:S17"/>
    <mergeCell ref="M17:M18"/>
    <mergeCell ref="H17:H18"/>
    <mergeCell ref="N14:W15"/>
    <mergeCell ref="V16:W17"/>
    <mergeCell ref="N16:O17"/>
    <mergeCell ref="D15:M15"/>
    <mergeCell ref="D16:H16"/>
    <mergeCell ref="V2:X2"/>
    <mergeCell ref="A3:X3"/>
    <mergeCell ref="A14:A18"/>
    <mergeCell ref="B14:B18"/>
    <mergeCell ref="C14:C18"/>
    <mergeCell ref="X14:X18"/>
    <mergeCell ref="L17:L18"/>
    <mergeCell ref="I16:M16"/>
    <mergeCell ref="D17:D18"/>
    <mergeCell ref="E17:E18"/>
    <mergeCell ref="C6:F6"/>
    <mergeCell ref="G9:I9"/>
    <mergeCell ref="B11:G11"/>
    <mergeCell ref="T16:U17"/>
    <mergeCell ref="F17:F18"/>
    <mergeCell ref="G17:G18"/>
    <mergeCell ref="K17:K18"/>
    <mergeCell ref="J17:J18"/>
    <mergeCell ref="I17:I18"/>
    <mergeCell ref="D14:M14"/>
  </mergeCells>
  <printOptions/>
  <pageMargins left="0.5905511811023623" right="0.3937007874015748" top="0.7874015748031497" bottom="0.3937007874015748" header="0.1968503937007874" footer="0.1968503937007874"/>
  <pageSetup fitToHeight="4" fitToWidth="1" horizontalDpi="600" verticalDpi="600" orientation="landscape" paperSize="8" scale="6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pts18</cp:lastModifiedBy>
  <cp:lastPrinted>2018-10-12T00:34:29Z</cp:lastPrinted>
  <dcterms:created xsi:type="dcterms:W3CDTF">2011-01-11T10:25:48Z</dcterms:created>
  <dcterms:modified xsi:type="dcterms:W3CDTF">2019-04-24T23:21:23Z</dcterms:modified>
  <cp:category/>
  <cp:version/>
  <cp:contentType/>
  <cp:contentStatus/>
</cp:coreProperties>
</file>