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40" windowWidth="18660" windowHeight="11472"/>
  </bookViews>
  <sheets>
    <sheet name="Форма 3" sheetId="2" r:id="rId1"/>
  </sheets>
  <definedNames>
    <definedName name="_xlnm.Print_Area" localSheetId="0">'Форма 3'!$A$1:$AO$136</definedName>
  </definedNames>
  <calcPr calcId="144525"/>
</workbook>
</file>

<file path=xl/calcChain.xml><?xml version="1.0" encoding="utf-8"?>
<calcChain xmlns="http://schemas.openxmlformats.org/spreadsheetml/2006/main">
  <c r="AN129" i="2" l="1"/>
  <c r="T19" i="2" l="1"/>
  <c r="S19" i="2"/>
  <c r="R18" i="2"/>
  <c r="R19" i="2"/>
  <c r="I19" i="2"/>
  <c r="I128" i="2"/>
  <c r="AL20" i="2"/>
  <c r="AL128" i="2"/>
  <c r="AN125" i="2" l="1"/>
  <c r="AN19" i="2" s="1"/>
  <c r="AL125" i="2"/>
  <c r="AL19" i="2" s="1"/>
  <c r="AK125" i="2"/>
  <c r="AM125" i="2"/>
  <c r="T125" i="2"/>
  <c r="S125" i="2"/>
  <c r="R125" i="2"/>
  <c r="P126" i="2"/>
  <c r="P127" i="2"/>
  <c r="K126" i="2"/>
  <c r="K125" i="2"/>
  <c r="K127" i="2"/>
  <c r="I125" i="2"/>
  <c r="H125" i="2"/>
  <c r="P125" i="2" l="1"/>
  <c r="AN128" i="2"/>
  <c r="AN18" i="2" s="1"/>
  <c r="AM128" i="2"/>
  <c r="AL18" i="2"/>
  <c r="P128" i="2"/>
  <c r="K129" i="2"/>
  <c r="K128" i="2"/>
  <c r="O128" i="2"/>
  <c r="T128" i="2"/>
  <c r="T18" i="2" s="1"/>
  <c r="AL32" i="2" l="1"/>
  <c r="P20" i="2"/>
  <c r="P19" i="2" s="1"/>
  <c r="P18" i="2" s="1"/>
  <c r="R32" i="2"/>
  <c r="S32" i="2"/>
  <c r="T32" i="2"/>
  <c r="P32" i="2"/>
  <c r="AN32" i="2" l="1"/>
  <c r="I32" i="2"/>
  <c r="I20" i="2" s="1"/>
  <c r="I18" i="2" s="1"/>
  <c r="P45" i="2" l="1"/>
  <c r="AN47" i="2" l="1"/>
  <c r="AM47" i="2"/>
  <c r="AM32" i="2"/>
  <c r="AN24" i="2"/>
  <c r="AN20" i="2" s="1"/>
  <c r="AM24" i="2"/>
  <c r="AM20" i="2"/>
  <c r="AM19" i="2"/>
  <c r="AM18" i="2"/>
  <c r="AL47" i="2"/>
  <c r="AJ18" i="2"/>
  <c r="AJ19" i="2"/>
  <c r="AJ20" i="2"/>
  <c r="AJ47" i="2"/>
  <c r="AJ54" i="2"/>
  <c r="AJ46" i="2"/>
  <c r="AJ32" i="2"/>
  <c r="AJ24" i="2"/>
  <c r="AG20" i="2"/>
  <c r="AH20" i="2" l="1"/>
  <c r="AF20" i="2"/>
  <c r="AF24" i="2"/>
  <c r="AE20" i="2"/>
  <c r="AD18" i="2"/>
  <c r="AD19" i="2"/>
  <c r="AD20" i="2"/>
  <c r="AC20" i="2"/>
  <c r="AC24" i="2"/>
  <c r="AC32" i="2"/>
  <c r="AD47" i="2"/>
  <c r="AD32" i="2"/>
  <c r="AD24" i="2"/>
  <c r="S47" i="2" l="1"/>
  <c r="R24" i="2"/>
  <c r="V61" i="2" l="1"/>
  <c r="U61" i="2"/>
  <c r="S61" i="2"/>
  <c r="R47" i="2"/>
  <c r="P47" i="2"/>
  <c r="R20" i="2"/>
  <c r="S20" i="2"/>
  <c r="S18" i="2" s="1"/>
  <c r="T20" i="2"/>
  <c r="T24" i="2"/>
  <c r="S24" i="2"/>
  <c r="P24" i="2"/>
  <c r="P44" i="2"/>
  <c r="I47" i="2"/>
  <c r="I24" i="2"/>
  <c r="AK47" i="2" l="1"/>
  <c r="AK32" i="2"/>
  <c r="AI47" i="2"/>
  <c r="AI32" i="2"/>
  <c r="AI24" i="2"/>
  <c r="AI20" i="2" s="1"/>
  <c r="AI19" i="2"/>
  <c r="AI18" i="2" s="1"/>
  <c r="AH47" i="2"/>
  <c r="AH24" i="2"/>
  <c r="AH19" i="2"/>
  <c r="AH18" i="2" s="1"/>
  <c r="AG47" i="2"/>
  <c r="AG32" i="2"/>
  <c r="AG24" i="2"/>
  <c r="AG19" i="2"/>
  <c r="AG18" i="2" s="1"/>
  <c r="AF32" i="2"/>
  <c r="AF19" i="2"/>
  <c r="AF18" i="2" s="1"/>
  <c r="AE32" i="2"/>
  <c r="AE19" i="2" s="1"/>
  <c r="AE18" i="2" s="1"/>
  <c r="AE24" i="2"/>
  <c r="AC47" i="2"/>
  <c r="AC19" i="2"/>
  <c r="AC18" i="2" s="1"/>
  <c r="AK20" i="2" l="1"/>
  <c r="AK19" i="2" s="1"/>
  <c r="AK18" i="2" s="1"/>
  <c r="O18" i="2"/>
  <c r="O19" i="2"/>
  <c r="N18" i="2"/>
  <c r="N19" i="2"/>
  <c r="M18" i="2"/>
  <c r="M19" i="2"/>
  <c r="O20" i="2"/>
  <c r="N20" i="2"/>
  <c r="M20" i="2"/>
  <c r="K18" i="2"/>
  <c r="M32" i="2"/>
  <c r="O32" i="2"/>
  <c r="N32" i="2"/>
  <c r="O24" i="2" l="1"/>
  <c r="N24" i="2"/>
  <c r="M24" i="2"/>
  <c r="N47" i="2"/>
  <c r="M47" i="2"/>
  <c r="N23" i="2" l="1"/>
  <c r="M23" i="2"/>
  <c r="M22" i="2"/>
  <c r="O22" i="2"/>
  <c r="N22" i="2"/>
  <c r="O21" i="2"/>
  <c r="N21" i="2"/>
  <c r="M21" i="2"/>
  <c r="K47" i="2" l="1"/>
  <c r="K20" i="2" s="1"/>
  <c r="K19" i="2" s="1"/>
  <c r="K32" i="2"/>
  <c r="K24" i="2"/>
  <c r="H20" i="2" l="1"/>
  <c r="H32" i="2"/>
  <c r="H47" i="2" l="1"/>
  <c r="H24" i="2"/>
  <c r="H19" i="2" l="1"/>
  <c r="H18" i="2" s="1"/>
</calcChain>
</file>

<file path=xl/sharedStrings.xml><?xml version="1.0" encoding="utf-8"?>
<sst xmlns="http://schemas.openxmlformats.org/spreadsheetml/2006/main" count="1362" uniqueCount="194">
  <si>
    <t xml:space="preserve">                                                         полное наименование субъекта электроэнергетики</t>
  </si>
  <si>
    <t xml:space="preserve">  Наименование инвестиционного проекта (группы инвестиционных проектов)</t>
  </si>
  <si>
    <t>1</t>
  </si>
  <si>
    <t>1.2.4</t>
  </si>
  <si>
    <t>1.2.4.1</t>
  </si>
  <si>
    <t>1.3</t>
  </si>
  <si>
    <t>1.3.1</t>
  </si>
  <si>
    <t>1.4</t>
  </si>
  <si>
    <t>1.6</t>
  </si>
  <si>
    <t>2</t>
  </si>
  <si>
    <t>29.1</t>
  </si>
  <si>
    <t>29.2</t>
  </si>
  <si>
    <t>29.3</t>
  </si>
  <si>
    <t>29.4</t>
  </si>
  <si>
    <t>29.5</t>
  </si>
  <si>
    <t>29.6</t>
  </si>
  <si>
    <t>Всего, в т.ч.:</t>
  </si>
  <si>
    <t>Год начала  реализации инвестиционного проекта</t>
  </si>
  <si>
    <t>Год окончания реализации инвестиционного проекта</t>
  </si>
  <si>
    <t>Идентифика-тор инвестицион-ного проекта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</si>
  <si>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</si>
  <si>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</si>
  <si>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</si>
  <si>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Краткое обоснование корректировки утвержденного плана</t>
  </si>
  <si>
    <t>Номер группы инвести-ционных проектов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</si>
  <si>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</si>
  <si>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</si>
  <si>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</si>
  <si>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План</t>
  </si>
  <si>
    <t>Покупка земельных участков для целей реализации инвестиционных проектов, всего, в том числе:</t>
  </si>
  <si>
    <t>Предложение по корректировке утвержденного  плана</t>
  </si>
  <si>
    <t>Предложение по корректировке утвержденного плана</t>
  </si>
  <si>
    <t>Приложение  № 3</t>
  </si>
  <si>
    <t>Прочее новое строительство объектов электросетевого хозяйства, всего, в том числе:</t>
  </si>
  <si>
    <t>Форма 3. План освоения капитальных вложений по инвестиционным проектам</t>
  </si>
  <si>
    <t>в базисном уровне цен</t>
  </si>
  <si>
    <t>в прогнозных ценах соответствующих лет</t>
  </si>
  <si>
    <t>к приказу Минэнерго России</t>
  </si>
  <si>
    <t>нд</t>
  </si>
  <si>
    <t>оборудование</t>
  </si>
  <si>
    <t>проектно-изыскательские работы</t>
  </si>
  <si>
    <t>прочие затраты</t>
  </si>
  <si>
    <t>строительные работы, реконструкция, монтаж оборудования</t>
  </si>
  <si>
    <t>от «05» мая 2016 г. № 380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</si>
  <si>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</si>
  <si>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Текущая стадия реализации инвестиционного проекта  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</si>
  <si>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</si>
  <si>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План </t>
  </si>
  <si>
    <t xml:space="preserve">
План
(Утвержденный план)</t>
  </si>
  <si>
    <t xml:space="preserve">Факт 
(Предложение по корректировке утвержденного плана) </t>
  </si>
  <si>
    <t>ВСЕГО по инвестиционной программе, в том числе:</t>
  </si>
  <si>
    <t>Наименование субъекта Российской Федерации</t>
  </si>
  <si>
    <t>Наименование инвестиционного проекта</t>
  </si>
  <si>
    <t>…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</si>
  <si>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</si>
  <si>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</si>
  <si>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</si>
  <si>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</si>
  <si>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</si>
  <si>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</si>
  <si>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</si>
  <si>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</si>
  <si>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</si>
  <si>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</si>
  <si>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</si>
  <si>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</si>
  <si>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</si>
  <si>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</si>
  <si>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</si>
  <si>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</si>
  <si>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</si>
  <si>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</si>
  <si>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</si>
  <si>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</si>
  <si>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</si>
  <si>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1.5</t>
  </si>
  <si>
    <t>Прочие инвестиционные проекты, всего, в том числе:</t>
  </si>
  <si>
    <t>2018 г.</t>
  </si>
  <si>
    <t>2019 г.</t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</si>
  <si>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постановлением Департамента по тарифам Приморского края от 23.07.2014 г. №31/8</t>
    </r>
  </si>
  <si>
    <t>I</t>
  </si>
  <si>
    <t>I.I</t>
  </si>
  <si>
    <t>Электроснабжение и повышение энергетической эффективности</t>
  </si>
  <si>
    <t>3</t>
  </si>
  <si>
    <t>Реконструкция КЛ-6 кВ с монтажом участка ВЛ-6 кВ</t>
  </si>
  <si>
    <t>ТП-758 - ТП-719 с монтажом участка ВЛ-6 кВ в г.Уссурийске</t>
  </si>
  <si>
    <t>4.1</t>
  </si>
  <si>
    <t xml:space="preserve"> Ф-7п/ст. "УМЗ" -ТП-120 с монтажом участка ВЛ-6кВ ТП-112</t>
  </si>
  <si>
    <t>4.2</t>
  </si>
  <si>
    <t>4.3</t>
  </si>
  <si>
    <t>ТП-469-ТП-470 в г. Уссурийске</t>
  </si>
  <si>
    <t>4.4</t>
  </si>
  <si>
    <t>ТП-792-ТП-776 в г. Уссурийске</t>
  </si>
  <si>
    <t>4.5</t>
  </si>
  <si>
    <t>ТП-320-ТП-321 в г. Уссурийске</t>
  </si>
  <si>
    <t>4.6</t>
  </si>
  <si>
    <t>ТП-261-ТП-268 в г. Уссурийске</t>
  </si>
  <si>
    <t>4.7</t>
  </si>
  <si>
    <t>Реконструкция ВЛ-6 кВ с монтажом участка КЛ-6 кВ</t>
  </si>
  <si>
    <t>Ф2 п/ст."Кожзавод"-ТП-353 с монтажом участка КЛ-6кВ в г.Уссурийске</t>
  </si>
  <si>
    <t>5.1</t>
  </si>
  <si>
    <t>Ф-14 п/ст."Кожзавод"-ТП-360 с монтажом участка КЛ-6кВ в г.Уссурийске</t>
  </si>
  <si>
    <t>5.2</t>
  </si>
  <si>
    <t>Ф-18п/ст."Кожзавод"-РП-14 с монтажом участка КЛ-6кВ в г.Уссурийске</t>
  </si>
  <si>
    <t>5.3</t>
  </si>
  <si>
    <t>Ф-23п/ст."Кожзавод"-РП-14 с монтажом участка КЛ-6кВ в г.Уссурийске</t>
  </si>
  <si>
    <t>5.4</t>
  </si>
  <si>
    <t>ТП-238-ТП-249 с монтажом участка КЛ-6кВ в г.Уссурийске</t>
  </si>
  <si>
    <t>5.5</t>
  </si>
  <si>
    <t>Ф-24 п/ст."Кожзавод"-ТП-721 с монтажом участка КЛ-6кВ в г.Уссурийске</t>
  </si>
  <si>
    <t>5.6</t>
  </si>
  <si>
    <t>Ф-3 п/ст."УМЗ"-ТП-412 с отпайкой на ТП-438 с монтажом участка КЛ-6кВ в г.Уссурийске</t>
  </si>
  <si>
    <t>5.7</t>
  </si>
  <si>
    <t>ТП-63-ТП-61 с отпайкой на ТП-109 с монтажом участка КЛ-6кВ в г.Уссурийске</t>
  </si>
  <si>
    <t>5.8</t>
  </si>
  <si>
    <t>Ф-1 п/ст."Известковая"-ТП-748 с отпайкой на ТП-733 с монтажом участка КЛ-6кВ в г.Уссурийске</t>
  </si>
  <si>
    <t>5.9</t>
  </si>
  <si>
    <t>Ф-10 п/ст."Новоникольск"-ТП-113 с отпайкой на ТП-272 с монтажом участка КЛ-6кВ в г.Уссурийске</t>
  </si>
  <si>
    <t>5.10</t>
  </si>
  <si>
    <t>Ф-17 п/ст."Гранит"-РП-3 с монтажом участка КЛ-6кВ в г.Уссурийске</t>
  </si>
  <si>
    <t>5.11</t>
  </si>
  <si>
    <t>6</t>
  </si>
  <si>
    <t>Реконструкция ВЛ-0,4 кВ</t>
  </si>
  <si>
    <t>ТП№231- ул.Солдатская, пер.Широкий в г.Уссурийске</t>
  </si>
  <si>
    <t>7.1</t>
  </si>
  <si>
    <t>ТП№602-ул.Строительная в г.Уссурийске</t>
  </si>
  <si>
    <t>7.2</t>
  </si>
  <si>
    <t>ул.Новая в с.Борисовка</t>
  </si>
  <si>
    <t>7.3</t>
  </si>
  <si>
    <t xml:space="preserve"> ул.Ленинградская, ул.Куйбышева в г.Уссурийске</t>
  </si>
  <si>
    <t>7.4</t>
  </si>
  <si>
    <t xml:space="preserve"> ул.Советская, ул.Пушкина в г.Уссурийске</t>
  </si>
  <si>
    <t>7.5</t>
  </si>
  <si>
    <t>ул.Волховская,ул.Новоникольское шоссе в г.Уссурийске</t>
  </si>
  <si>
    <t>7.6</t>
  </si>
  <si>
    <t xml:space="preserve"> ул.Стаханова, ул.Влад.шоссе в г.Уссурийске</t>
  </si>
  <si>
    <t>7.7</t>
  </si>
  <si>
    <t>ул.Орджоникидзе, ул.Маяковского, ул.Некрасова, ул.Энгельса в г.Уссурийске</t>
  </si>
  <si>
    <t>7.8</t>
  </si>
  <si>
    <t>ТП№717, ТП№724- ул.Слободская, ул.Степаненко в г.Уссурийске</t>
  </si>
  <si>
    <t>7.9</t>
  </si>
  <si>
    <t>ул.Пролетарская, ул.Краснознамённая, ул.Волочаевская в г.Уссурийске</t>
  </si>
  <si>
    <t>7.10</t>
  </si>
  <si>
    <t>ТП№777- ул.Нестеренко, ул.Слободская,ул.Степаненко, проезд Забайкальский в г.Уссурийске</t>
  </si>
  <si>
    <t>7.11</t>
  </si>
  <si>
    <t>ул.Приморская в г.Уссурийске</t>
  </si>
  <si>
    <t>7.12</t>
  </si>
  <si>
    <t>ул.Гаврика, Литочевского в г.Уссурийске</t>
  </si>
  <si>
    <t>7.13</t>
  </si>
  <si>
    <t>4</t>
  </si>
  <si>
    <t>5</t>
  </si>
  <si>
    <t>7</t>
  </si>
  <si>
    <t>С</t>
  </si>
  <si>
    <t>Реконструкция ВЛ-6кВ Ф-2 п/ст."Мелькомбинат"-ТП-191 в г. Уссурийске</t>
  </si>
  <si>
    <t>2015 г.</t>
  </si>
  <si>
    <t>2016 г.</t>
  </si>
  <si>
    <t>2017 г.</t>
  </si>
  <si>
    <t>29.7</t>
  </si>
  <si>
    <t>29.8</t>
  </si>
  <si>
    <t>29.9</t>
  </si>
  <si>
    <t>29.10</t>
  </si>
  <si>
    <t xml:space="preserve">Факт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</si>
  <si>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</rPr>
      <t xml:space="preserve"> МУП "Уссурийск-Электросеть"</t>
    </r>
  </si>
  <si>
    <t xml:space="preserve">Фактический объем освоения капитальных вложений на 01.01.2014 года 
, млн рублей 
(без НДС) </t>
  </si>
  <si>
    <t xml:space="preserve">План на 01.01.2014 года </t>
  </si>
  <si>
    <t>Утвержденный план</t>
  </si>
  <si>
    <t>Предложение по корректировке плана</t>
  </si>
  <si>
    <t>Директор МУП "Уссурийск-Электросеть"                                                            В.И. Можара</t>
  </si>
  <si>
    <t>Год раскрытия информации: 2019 год</t>
  </si>
  <si>
    <t>Факт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</si>
  <si>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</si>
  <si>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</si>
  <si>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Модернизация ТП (РП)№ 144, 334, 344, 315, 320, 323, 318, 317, 23, 57, 125, 251, 234, 171, 235, 188, 84, 55, 269, 65, 126, 229, 208, 30, 783, 741, 95, 750, 751, 272, 606, 142, 473, 472, 481, 56, 424, 409, 406, 404, 111, 254, 64, 168, 3, 92, 210, 215, 216, 285, 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</si>
  <si>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Ф-8 п/ст."Уссурийск-1"-ТП-380 с монтажом участка             ВЛ-6кВ ТП-334-ТП-335 в г.Уссурийске</t>
  </si>
  <si>
    <t>5.12</t>
  </si>
  <si>
    <t>ЛЭП-6 кВ ТП-795-ТП-700 с монтажом участка ЛЭП-6 кВ на ТП-362</t>
  </si>
  <si>
    <t xml:space="preserve">Предложение по корректировке утвержденного плана 
на 01.01.2019 года </t>
  </si>
  <si>
    <t xml:space="preserve">Корректировка связана с предотвращением аварийных ситуаций (раздел IV., п. 67, абз. 2  постановления №977 от 01.12.2009 г.) </t>
  </si>
  <si>
    <t>Освоение капитальных вложений  2014 года в прогнозных ценах соответствующих лет, млн рублей (без НДС)</t>
  </si>
  <si>
    <t xml:space="preserve">План 
на 01.01.2019 года </t>
  </si>
  <si>
    <t>5.13</t>
  </si>
  <si>
    <t>ЛЭП-6 кВ Ф-2 ПС 110/35/6 "Кожзавод"-ТП№360</t>
  </si>
  <si>
    <t>8</t>
  </si>
  <si>
    <t>8.1</t>
  </si>
  <si>
    <t>Покупка передвижной электротехнической лаборатории</t>
  </si>
  <si>
    <t>Покупка электротехнической лаборатории позволит предриятию  в плановом порядке осуществлять замену отработавших кабелей с бумажно-масляной изоляцией на новые высокотехнологичные кабели с изоляцией из сшитого полиэтилена</t>
  </si>
  <si>
    <t>Реконструкция, модернизация, техническое перевооружение всего, в том числе:</t>
  </si>
  <si>
    <t>9</t>
  </si>
  <si>
    <t>9.1</t>
  </si>
  <si>
    <t>Реконструкция  трансформаторных  и иных подстанций, всего, в том числе:</t>
  </si>
  <si>
    <t>8.2</t>
  </si>
  <si>
    <t>Реконструкция КТП№811 с. Борисовка, ул. Строительная</t>
  </si>
  <si>
    <t>Реконструкция КТП№789 ул. Черепанова, 8а</t>
  </si>
  <si>
    <r>
      <t>…</t>
    </r>
    <r>
      <rPr>
        <vertAlign val="superscript"/>
        <sz val="12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</si>
</sst>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1"/>
      <color rgb="FF00B05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color rgb="FF00B050"/>
      <name val="Times New Roman"/>
      <family val="1"/>
      <charset val="204"/>
    </font>
    <font>
      <sz val="12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6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2" xfId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8" fillId="0" borderId="0" xfId="0" applyFont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/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17" fillId="0" borderId="0" xfId="0" applyFont="1" applyFill="1"/>
    <xf numFmtId="164" fontId="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horizontal="center"/>
    </xf>
    <xf numFmtId="164" fontId="13" fillId="0" borderId="0" xfId="0" applyNumberFormat="1" applyFont="1"/>
    <xf numFmtId="164" fontId="14" fillId="0" borderId="0" xfId="0" applyNumberFormat="1" applyFont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9" fillId="0" borderId="0" xfId="0" applyFont="1" applyFill="1"/>
    <xf numFmtId="0" fontId="1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Fill="1" applyBorder="1"/>
    <xf numFmtId="0" fontId="21" fillId="0" borderId="0" xfId="0" applyFont="1"/>
    <xf numFmtId="0" fontId="20" fillId="0" borderId="0" xfId="0" applyFont="1"/>
    <xf numFmtId="0" fontId="18" fillId="0" borderId="0" xfId="0" applyFont="1"/>
    <xf numFmtId="0" fontId="19" fillId="0" borderId="0" xfId="0" applyFont="1"/>
    <xf numFmtId="164" fontId="1" fillId="0" borderId="2" xfId="0" applyNumberFormat="1" applyFont="1" applyBorder="1"/>
    <xf numFmtId="164" fontId="8" fillId="0" borderId="0" xfId="0" applyNumberFormat="1" applyFont="1"/>
    <xf numFmtId="1" fontId="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2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49" fontId="1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5" fillId="0" borderId="3" xfId="0" applyNumberFormat="1" applyFont="1" applyFill="1" applyBorder="1" applyAlignment="1">
      <alignment horizontal="center" vertical="top"/>
    </xf>
    <xf numFmtId="0" fontId="20" fillId="0" borderId="0" xfId="0" applyFont="1" applyAlignment="1"/>
    <xf numFmtId="0" fontId="21" fillId="0" borderId="0" xfId="0" applyFont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136"/>
  <sheetViews>
    <sheetView tabSelected="1" view="pageBreakPreview" topLeftCell="A52" zoomScale="55" zoomScaleNormal="84" zoomScaleSheetLayoutView="55" workbookViewId="0">
      <selection activeCell="D132" sqref="D132:Y132"/>
    </sheetView>
  </sheetViews>
  <sheetFormatPr defaultRowHeight="14.4" x14ac:dyDescent="0.3"/>
  <cols>
    <col min="1" max="1" width="9.109375" style="9"/>
    <col min="2" max="2" width="58" style="9" customWidth="1"/>
    <col min="3" max="3" width="14.5546875" style="9" customWidth="1"/>
    <col min="4" max="4" width="9.109375" style="9"/>
    <col min="5" max="6" width="9.109375" style="21"/>
    <col min="7" max="7" width="9.109375" style="9"/>
    <col min="8" max="8" width="9.77734375" style="9" customWidth="1"/>
    <col min="9" max="9" width="13.88671875" style="64" customWidth="1"/>
    <col min="10" max="10" width="14.109375" style="21" customWidth="1"/>
    <col min="11" max="11" width="9.109375" style="18"/>
    <col min="12" max="14" width="9.109375" style="9"/>
    <col min="15" max="26" width="9.109375" style="21"/>
    <col min="27" max="28" width="11.5546875" style="21" customWidth="1"/>
    <col min="29" max="38" width="10.77734375" style="21" customWidth="1"/>
    <col min="39" max="39" width="17.77734375" style="21" customWidth="1"/>
    <col min="40" max="40" width="19.6640625" style="21" customWidth="1"/>
    <col min="41" max="41" width="45.33203125" style="21" customWidth="1"/>
  </cols>
  <sheetData>
    <row r="1" spans="1:78" s="25" customFormat="1" ht="21.75" customHeight="1" x14ac:dyDescent="0.2">
      <c r="A1" s="19"/>
      <c r="B1" s="19"/>
      <c r="C1" s="19"/>
      <c r="D1" s="19"/>
      <c r="E1" s="19"/>
      <c r="F1" s="19"/>
      <c r="G1" s="19"/>
      <c r="H1" s="19"/>
      <c r="I1" s="4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67" t="s">
        <v>32</v>
      </c>
      <c r="AO1" s="19"/>
    </row>
    <row r="2" spans="1:78" s="25" customFormat="1" ht="21.75" customHeight="1" x14ac:dyDescent="0.3">
      <c r="A2" s="19"/>
      <c r="B2" s="19"/>
      <c r="C2" s="19"/>
      <c r="D2" s="19"/>
      <c r="E2" s="19"/>
      <c r="F2" s="19"/>
      <c r="G2" s="19"/>
      <c r="H2" s="19"/>
      <c r="I2" s="4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68" t="s">
        <v>37</v>
      </c>
      <c r="AO2" s="19"/>
    </row>
    <row r="3" spans="1:78" s="25" customFormat="1" ht="21.75" customHeight="1" x14ac:dyDescent="0.3">
      <c r="A3" s="19"/>
      <c r="B3" s="19"/>
      <c r="C3" s="19"/>
      <c r="D3" s="19"/>
      <c r="E3" s="19"/>
      <c r="F3" s="19"/>
      <c r="G3" s="19"/>
      <c r="H3" s="19"/>
      <c r="I3" s="45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8" t="s">
        <v>43</v>
      </c>
      <c r="AO3" s="19"/>
    </row>
    <row r="4" spans="1:78" s="27" customFormat="1" ht="19.5" customHeight="1" x14ac:dyDescent="0.35">
      <c r="A4" s="92" t="s">
        <v>34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</row>
    <row r="5" spans="1:78" s="27" customFormat="1" ht="9.75" customHeight="1" x14ac:dyDescent="0.35">
      <c r="A5" s="20"/>
      <c r="B5" s="20"/>
      <c r="C5" s="20"/>
      <c r="D5" s="20"/>
      <c r="E5" s="20"/>
      <c r="F5" s="20"/>
      <c r="G5" s="20"/>
      <c r="H5" s="20"/>
      <c r="I5" s="46"/>
      <c r="J5" s="23"/>
      <c r="K5" s="23"/>
      <c r="L5" s="20"/>
      <c r="M5" s="20"/>
      <c r="N5" s="20"/>
      <c r="O5" s="44"/>
      <c r="P5" s="79"/>
      <c r="Q5" s="44"/>
      <c r="R5" s="79"/>
      <c r="S5" s="79"/>
      <c r="T5" s="79"/>
      <c r="U5" s="66"/>
      <c r="V5" s="66"/>
      <c r="W5" s="66"/>
      <c r="X5" s="66"/>
      <c r="Y5" s="66"/>
      <c r="Z5" s="66"/>
      <c r="AA5" s="23"/>
      <c r="AB5" s="23"/>
      <c r="AC5" s="44"/>
      <c r="AD5" s="44"/>
      <c r="AE5" s="44"/>
      <c r="AF5" s="44"/>
      <c r="AG5" s="44"/>
      <c r="AH5" s="44"/>
      <c r="AI5" s="44"/>
      <c r="AJ5" s="44"/>
      <c r="AK5" s="79"/>
      <c r="AL5" s="79"/>
      <c r="AM5" s="79"/>
      <c r="AN5" s="79"/>
      <c r="AO5" s="42"/>
      <c r="AP5" s="20"/>
      <c r="AQ5" s="20"/>
      <c r="AR5" s="20"/>
      <c r="AS5" s="20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1:78" s="27" customFormat="1" ht="21" customHeight="1" x14ac:dyDescent="0.35">
      <c r="A6" s="93" t="s">
        <v>162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5" customFormat="1" ht="23.25" customHeight="1" x14ac:dyDescent="0.2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25" customFormat="1" ht="9.75" customHeight="1" x14ac:dyDescent="0.3">
      <c r="A8" s="2"/>
      <c r="B8" s="2"/>
      <c r="C8" s="2"/>
      <c r="D8" s="2"/>
      <c r="E8" s="2"/>
      <c r="F8" s="2"/>
      <c r="G8" s="2"/>
      <c r="H8" s="2"/>
      <c r="I8" s="4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30"/>
      <c r="AQ8" s="30"/>
      <c r="AR8" s="30"/>
      <c r="AS8" s="30"/>
    </row>
    <row r="9" spans="1:78" s="25" customFormat="1" ht="20.25" customHeight="1" x14ac:dyDescent="0.35">
      <c r="A9" s="95" t="s">
        <v>168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</row>
    <row r="10" spans="1:78" s="2" customFormat="1" ht="9.75" customHeight="1" x14ac:dyDescent="0.3">
      <c r="A10" s="3"/>
      <c r="B10" s="3"/>
      <c r="C10" s="3"/>
      <c r="D10" s="3"/>
      <c r="E10" s="3"/>
      <c r="F10" s="3"/>
      <c r="G10" s="3"/>
      <c r="H10" s="3"/>
      <c r="I10" s="4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8" s="2" customFormat="1" ht="22.5" customHeight="1" x14ac:dyDescent="0.35">
      <c r="A11" s="104" t="s">
        <v>79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8" s="2" customFormat="1" ht="18.75" customHeight="1" x14ac:dyDescent="0.3">
      <c r="A12" s="106" t="s">
        <v>44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8" s="2" customFormat="1" ht="15.75" customHeigh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43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78" s="1" customFormat="1" ht="72.75" customHeight="1" x14ac:dyDescent="0.3">
      <c r="A14" s="103" t="s">
        <v>24</v>
      </c>
      <c r="B14" s="103" t="s">
        <v>1</v>
      </c>
      <c r="C14" s="103" t="s">
        <v>19</v>
      </c>
      <c r="D14" s="115" t="s">
        <v>45</v>
      </c>
      <c r="E14" s="115" t="s">
        <v>17</v>
      </c>
      <c r="F14" s="103" t="s">
        <v>18</v>
      </c>
      <c r="G14" s="103"/>
      <c r="H14" s="103" t="s">
        <v>46</v>
      </c>
      <c r="I14" s="103"/>
      <c r="J14" s="110" t="s">
        <v>163</v>
      </c>
      <c r="K14" s="96" t="s">
        <v>27</v>
      </c>
      <c r="L14" s="97"/>
      <c r="M14" s="97"/>
      <c r="N14" s="97"/>
      <c r="O14" s="97"/>
      <c r="P14" s="97"/>
      <c r="Q14" s="97"/>
      <c r="R14" s="97"/>
      <c r="S14" s="97"/>
      <c r="T14" s="98"/>
      <c r="U14" s="96" t="s">
        <v>26</v>
      </c>
      <c r="V14" s="97"/>
      <c r="W14" s="97"/>
      <c r="X14" s="97"/>
      <c r="Y14" s="97"/>
      <c r="Z14" s="98"/>
      <c r="AA14" s="99" t="s">
        <v>178</v>
      </c>
      <c r="AB14" s="100"/>
      <c r="AC14" s="99" t="s">
        <v>25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4"/>
      <c r="AO14" s="103" t="s">
        <v>23</v>
      </c>
    </row>
    <row r="15" spans="1:78" s="1" customFormat="1" ht="115.5" customHeight="1" x14ac:dyDescent="0.3">
      <c r="A15" s="103"/>
      <c r="B15" s="103"/>
      <c r="C15" s="103"/>
      <c r="D15" s="115"/>
      <c r="E15" s="115"/>
      <c r="F15" s="103"/>
      <c r="G15" s="103"/>
      <c r="H15" s="103"/>
      <c r="I15" s="103"/>
      <c r="J15" s="111"/>
      <c r="K15" s="96" t="s">
        <v>28</v>
      </c>
      <c r="L15" s="97"/>
      <c r="M15" s="97"/>
      <c r="N15" s="97"/>
      <c r="O15" s="98"/>
      <c r="P15" s="96" t="s">
        <v>30</v>
      </c>
      <c r="Q15" s="97"/>
      <c r="R15" s="97"/>
      <c r="S15" s="97"/>
      <c r="T15" s="98"/>
      <c r="U15" s="103" t="s">
        <v>164</v>
      </c>
      <c r="V15" s="103"/>
      <c r="W15" s="96" t="s">
        <v>179</v>
      </c>
      <c r="X15" s="98"/>
      <c r="Y15" s="103" t="s">
        <v>176</v>
      </c>
      <c r="Z15" s="103"/>
      <c r="AA15" s="101"/>
      <c r="AB15" s="102"/>
      <c r="AC15" s="105" t="s">
        <v>154</v>
      </c>
      <c r="AD15" s="105"/>
      <c r="AE15" s="105" t="s">
        <v>155</v>
      </c>
      <c r="AF15" s="105"/>
      <c r="AG15" s="105" t="s">
        <v>156</v>
      </c>
      <c r="AH15" s="105"/>
      <c r="AI15" s="105" t="s">
        <v>77</v>
      </c>
      <c r="AJ15" s="105"/>
      <c r="AK15" s="105" t="s">
        <v>78</v>
      </c>
      <c r="AL15" s="105"/>
      <c r="AM15" s="103" t="s">
        <v>21</v>
      </c>
      <c r="AN15" s="103" t="s">
        <v>22</v>
      </c>
      <c r="AO15" s="103"/>
    </row>
    <row r="16" spans="1:78" s="1" customFormat="1" ht="195" customHeight="1" x14ac:dyDescent="0.3">
      <c r="A16" s="103"/>
      <c r="B16" s="103"/>
      <c r="C16" s="103"/>
      <c r="D16" s="115"/>
      <c r="E16" s="115"/>
      <c r="F16" s="83" t="s">
        <v>28</v>
      </c>
      <c r="G16" s="83" t="s">
        <v>31</v>
      </c>
      <c r="H16" s="83" t="s">
        <v>47</v>
      </c>
      <c r="I16" s="49" t="s">
        <v>31</v>
      </c>
      <c r="J16" s="112"/>
      <c r="K16" s="81" t="s">
        <v>16</v>
      </c>
      <c r="L16" s="81" t="s">
        <v>40</v>
      </c>
      <c r="M16" s="81" t="s">
        <v>42</v>
      </c>
      <c r="N16" s="7" t="s">
        <v>39</v>
      </c>
      <c r="O16" s="7" t="s">
        <v>41</v>
      </c>
      <c r="P16" s="81" t="s">
        <v>16</v>
      </c>
      <c r="Q16" s="81" t="s">
        <v>40</v>
      </c>
      <c r="R16" s="81" t="s">
        <v>42</v>
      </c>
      <c r="S16" s="7" t="s">
        <v>39</v>
      </c>
      <c r="T16" s="7" t="s">
        <v>41</v>
      </c>
      <c r="U16" s="81" t="s">
        <v>35</v>
      </c>
      <c r="V16" s="81" t="s">
        <v>36</v>
      </c>
      <c r="W16" s="81" t="s">
        <v>35</v>
      </c>
      <c r="X16" s="81" t="s">
        <v>36</v>
      </c>
      <c r="Y16" s="81" t="s">
        <v>35</v>
      </c>
      <c r="Z16" s="81" t="s">
        <v>36</v>
      </c>
      <c r="AA16" s="80" t="s">
        <v>48</v>
      </c>
      <c r="AB16" s="80" t="s">
        <v>49</v>
      </c>
      <c r="AC16" s="80" t="s">
        <v>165</v>
      </c>
      <c r="AD16" s="80" t="s">
        <v>161</v>
      </c>
      <c r="AE16" s="80" t="s">
        <v>165</v>
      </c>
      <c r="AF16" s="80" t="s">
        <v>161</v>
      </c>
      <c r="AG16" s="80" t="s">
        <v>165</v>
      </c>
      <c r="AH16" s="80" t="s">
        <v>161</v>
      </c>
      <c r="AI16" s="80" t="s">
        <v>165</v>
      </c>
      <c r="AJ16" s="80" t="s">
        <v>169</v>
      </c>
      <c r="AK16" s="80" t="s">
        <v>165</v>
      </c>
      <c r="AL16" s="80" t="s">
        <v>166</v>
      </c>
      <c r="AM16" s="103"/>
      <c r="AN16" s="103"/>
      <c r="AO16" s="103"/>
    </row>
    <row r="17" spans="1:69" s="2" customFormat="1" ht="19.5" customHeight="1" x14ac:dyDescent="0.3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65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80">
        <v>19</v>
      </c>
      <c r="T17" s="80">
        <v>20</v>
      </c>
      <c r="U17" s="80">
        <v>21</v>
      </c>
      <c r="V17" s="80">
        <v>22</v>
      </c>
      <c r="W17" s="80">
        <v>23</v>
      </c>
      <c r="X17" s="80">
        <v>24</v>
      </c>
      <c r="Y17" s="80">
        <v>25</v>
      </c>
      <c r="Z17" s="80">
        <v>26</v>
      </c>
      <c r="AA17" s="80">
        <v>27</v>
      </c>
      <c r="AB17" s="80">
        <v>28</v>
      </c>
      <c r="AC17" s="8" t="s">
        <v>10</v>
      </c>
      <c r="AD17" s="8" t="s">
        <v>11</v>
      </c>
      <c r="AE17" s="8" t="s">
        <v>12</v>
      </c>
      <c r="AF17" s="8" t="s">
        <v>13</v>
      </c>
      <c r="AG17" s="8" t="s">
        <v>14</v>
      </c>
      <c r="AH17" s="8" t="s">
        <v>15</v>
      </c>
      <c r="AI17" s="8" t="s">
        <v>157</v>
      </c>
      <c r="AJ17" s="8" t="s">
        <v>158</v>
      </c>
      <c r="AK17" s="8" t="s">
        <v>159</v>
      </c>
      <c r="AL17" s="8" t="s">
        <v>160</v>
      </c>
      <c r="AM17" s="80">
        <v>30</v>
      </c>
      <c r="AN17" s="80">
        <v>31</v>
      </c>
      <c r="AO17" s="80">
        <v>32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33" customFormat="1" ht="50.4" customHeight="1" x14ac:dyDescent="0.3">
      <c r="A18" s="31"/>
      <c r="B18" s="32" t="s">
        <v>50</v>
      </c>
      <c r="C18" s="22" t="s">
        <v>38</v>
      </c>
      <c r="D18" s="22" t="s">
        <v>38</v>
      </c>
      <c r="E18" s="22" t="s">
        <v>38</v>
      </c>
      <c r="F18" s="22" t="s">
        <v>38</v>
      </c>
      <c r="G18" s="22" t="s">
        <v>38</v>
      </c>
      <c r="H18" s="24">
        <f>H19</f>
        <v>97.128399999999999</v>
      </c>
      <c r="I18" s="24">
        <f>I19+I128</f>
        <v>111.336451</v>
      </c>
      <c r="J18" s="22" t="s">
        <v>38</v>
      </c>
      <c r="K18" s="24">
        <f>K19</f>
        <v>97.128399999999999</v>
      </c>
      <c r="L18" s="22" t="s">
        <v>38</v>
      </c>
      <c r="M18" s="24">
        <f t="shared" ref="M18:O19" si="0">M19</f>
        <v>21.974974999999997</v>
      </c>
      <c r="N18" s="24">
        <f t="shared" si="0"/>
        <v>74.328154000000012</v>
      </c>
      <c r="O18" s="24">
        <f t="shared" si="0"/>
        <v>0.82527600000000001</v>
      </c>
      <c r="P18" s="24">
        <f>P19+P128</f>
        <v>111.33617099999999</v>
      </c>
      <c r="Q18" s="22" t="s">
        <v>38</v>
      </c>
      <c r="R18" s="24">
        <f>R19</f>
        <v>23.459302999999995</v>
      </c>
      <c r="S18" s="24">
        <f t="shared" ref="S18" si="1">S19</f>
        <v>79.406241999999992</v>
      </c>
      <c r="T18" s="24">
        <f>T19+T128</f>
        <v>8.4709520000000005</v>
      </c>
      <c r="U18" s="22" t="s">
        <v>38</v>
      </c>
      <c r="V18" s="22" t="s">
        <v>38</v>
      </c>
      <c r="W18" s="22" t="s">
        <v>38</v>
      </c>
      <c r="X18" s="22" t="s">
        <v>38</v>
      </c>
      <c r="Y18" s="22" t="s">
        <v>38</v>
      </c>
      <c r="Z18" s="22" t="s">
        <v>38</v>
      </c>
      <c r="AA18" s="22" t="s">
        <v>38</v>
      </c>
      <c r="AB18" s="22" t="s">
        <v>38</v>
      </c>
      <c r="AC18" s="24">
        <f>AC19</f>
        <v>17.966000000000001</v>
      </c>
      <c r="AD18" s="24">
        <f>AD19</f>
        <v>0</v>
      </c>
      <c r="AE18" s="24">
        <f t="shared" ref="AE18:AI19" si="2">AE19</f>
        <v>19.404</v>
      </c>
      <c r="AF18" s="24">
        <f t="shared" si="2"/>
        <v>11.634</v>
      </c>
      <c r="AG18" s="24">
        <f t="shared" si="2"/>
        <v>19.050999999999998</v>
      </c>
      <c r="AH18" s="24">
        <f t="shared" si="2"/>
        <v>16.466999999999999</v>
      </c>
      <c r="AI18" s="24">
        <f t="shared" si="2"/>
        <v>19.608000000000001</v>
      </c>
      <c r="AJ18" s="22">
        <f t="shared" ref="AJ18:AM19" si="3">AJ19</f>
        <v>16.573999999999998</v>
      </c>
      <c r="AK18" s="24">
        <f t="shared" si="3"/>
        <v>21.099000000000004</v>
      </c>
      <c r="AL18" s="24">
        <f>AL19+AL128</f>
        <v>35.307662999999998</v>
      </c>
      <c r="AM18" s="24">
        <f t="shared" si="3"/>
        <v>97.128399999999999</v>
      </c>
      <c r="AN18" s="24">
        <f>AN19+AN128</f>
        <v>111.33676399999999</v>
      </c>
      <c r="AO18" s="69"/>
    </row>
    <row r="19" spans="1:69" s="33" customFormat="1" ht="48" customHeight="1" x14ac:dyDescent="0.3">
      <c r="A19" s="10" t="s">
        <v>80</v>
      </c>
      <c r="B19" s="11" t="s">
        <v>186</v>
      </c>
      <c r="C19" s="12" t="s">
        <v>38</v>
      </c>
      <c r="D19" s="12" t="s">
        <v>38</v>
      </c>
      <c r="E19" s="12" t="s">
        <v>38</v>
      </c>
      <c r="F19" s="12" t="s">
        <v>38</v>
      </c>
      <c r="G19" s="12" t="s">
        <v>38</v>
      </c>
      <c r="H19" s="51">
        <f>H20</f>
        <v>97.128399999999999</v>
      </c>
      <c r="I19" s="24">
        <f>I20+I125</f>
        <v>103.786451</v>
      </c>
      <c r="J19" s="12" t="s">
        <v>38</v>
      </c>
      <c r="K19" s="51">
        <f>K20</f>
        <v>97.128399999999999</v>
      </c>
      <c r="L19" s="22" t="s">
        <v>38</v>
      </c>
      <c r="M19" s="24">
        <f t="shared" si="0"/>
        <v>21.974974999999997</v>
      </c>
      <c r="N19" s="24">
        <f t="shared" si="0"/>
        <v>74.328154000000012</v>
      </c>
      <c r="O19" s="24">
        <f t="shared" si="0"/>
        <v>0.82527600000000001</v>
      </c>
      <c r="P19" s="24">
        <f>P20+P125</f>
        <v>103.786171</v>
      </c>
      <c r="Q19" s="22" t="s">
        <v>38</v>
      </c>
      <c r="R19" s="24">
        <f>R20+R125</f>
        <v>23.459302999999995</v>
      </c>
      <c r="S19" s="24">
        <f>S20+S125</f>
        <v>79.406241999999992</v>
      </c>
      <c r="T19" s="24">
        <f>T20+T125</f>
        <v>0.92095199999999999</v>
      </c>
      <c r="U19" s="22" t="s">
        <v>38</v>
      </c>
      <c r="V19" s="22" t="s">
        <v>38</v>
      </c>
      <c r="W19" s="22" t="s">
        <v>38</v>
      </c>
      <c r="X19" s="22" t="s">
        <v>38</v>
      </c>
      <c r="Y19" s="22" t="s">
        <v>38</v>
      </c>
      <c r="Z19" s="22" t="s">
        <v>38</v>
      </c>
      <c r="AA19" s="22" t="s">
        <v>38</v>
      </c>
      <c r="AB19" s="22" t="s">
        <v>38</v>
      </c>
      <c r="AC19" s="24">
        <f>AC20</f>
        <v>17.966000000000001</v>
      </c>
      <c r="AD19" s="24">
        <f>AD20</f>
        <v>0</v>
      </c>
      <c r="AE19" s="35">
        <f t="shared" si="2"/>
        <v>19.404</v>
      </c>
      <c r="AF19" s="35">
        <f t="shared" si="2"/>
        <v>11.634</v>
      </c>
      <c r="AG19" s="35">
        <f t="shared" si="2"/>
        <v>19.050999999999998</v>
      </c>
      <c r="AH19" s="35">
        <f t="shared" si="2"/>
        <v>16.466999999999999</v>
      </c>
      <c r="AI19" s="35">
        <f t="shared" si="2"/>
        <v>19.608000000000001</v>
      </c>
      <c r="AJ19" s="22">
        <f t="shared" si="3"/>
        <v>16.573999999999998</v>
      </c>
      <c r="AK19" s="35">
        <f t="shared" si="3"/>
        <v>21.099000000000004</v>
      </c>
      <c r="AL19" s="24">
        <f>AL20+AL125</f>
        <v>27.757663000000001</v>
      </c>
      <c r="AM19" s="51">
        <f t="shared" si="3"/>
        <v>97.128399999999999</v>
      </c>
      <c r="AN19" s="24">
        <f>AN20+AN125</f>
        <v>103.78676399999999</v>
      </c>
      <c r="AO19" s="80" t="s">
        <v>177</v>
      </c>
    </row>
    <row r="20" spans="1:69" s="33" customFormat="1" ht="29.4" customHeight="1" x14ac:dyDescent="0.3">
      <c r="A20" s="10" t="s">
        <v>81</v>
      </c>
      <c r="B20" s="11" t="s">
        <v>82</v>
      </c>
      <c r="C20" s="12" t="s">
        <v>38</v>
      </c>
      <c r="D20" s="12" t="s">
        <v>38</v>
      </c>
      <c r="E20" s="12" t="s">
        <v>38</v>
      </c>
      <c r="F20" s="12" t="s">
        <v>38</v>
      </c>
      <c r="G20" s="12" t="s">
        <v>38</v>
      </c>
      <c r="H20" s="51">
        <f>+H21+H22+H23+H24+H32+H47+H46</f>
        <v>97.128399999999999</v>
      </c>
      <c r="I20" s="24">
        <f>I21+I22+I23+I24+I32+I46+I47</f>
        <v>98.689600999999996</v>
      </c>
      <c r="J20" s="12" t="s">
        <v>38</v>
      </c>
      <c r="K20" s="51">
        <f>+K21+K22+K23+K24+K32+K47+K46</f>
        <v>97.128399999999999</v>
      </c>
      <c r="L20" s="22" t="s">
        <v>38</v>
      </c>
      <c r="M20" s="24">
        <f>M21+M22+M23+M24+M32+M46+M47</f>
        <v>21.974974999999997</v>
      </c>
      <c r="N20" s="24">
        <f>N21+N22+N23+N24+N32+N46+N47</f>
        <v>74.328154000000012</v>
      </c>
      <c r="O20" s="24">
        <f>O21+O22+O24+O32+O46</f>
        <v>0.82527600000000001</v>
      </c>
      <c r="P20" s="24">
        <f>P21+P22+P23+P24+P32+P46+P47</f>
        <v>98.689155</v>
      </c>
      <c r="Q20" s="24" t="s">
        <v>38</v>
      </c>
      <c r="R20" s="24">
        <f>R21+R22+R23+R24+R32+R46+R47</f>
        <v>23.061302999999995</v>
      </c>
      <c r="S20" s="24">
        <f>S21+S22+S23+S24+S32+S46+S47</f>
        <v>74.782773999999989</v>
      </c>
      <c r="T20" s="24">
        <f>T21+T22+T24+T32+T46</f>
        <v>0.84540400000000004</v>
      </c>
      <c r="U20" s="22" t="s">
        <v>38</v>
      </c>
      <c r="V20" s="22" t="s">
        <v>38</v>
      </c>
      <c r="W20" s="22" t="s">
        <v>38</v>
      </c>
      <c r="X20" s="22" t="s">
        <v>38</v>
      </c>
      <c r="Y20" s="22" t="s">
        <v>38</v>
      </c>
      <c r="Z20" s="22" t="s">
        <v>38</v>
      </c>
      <c r="AA20" s="22" t="s">
        <v>38</v>
      </c>
      <c r="AB20" s="22" t="s">
        <v>38</v>
      </c>
      <c r="AC20" s="24">
        <f>AC21+AC22+AC23+AC24+AC32+AC47</f>
        <v>17.966000000000001</v>
      </c>
      <c r="AD20" s="24">
        <f>AD21+AD22+AD23+AD24+AD32+AD47</f>
        <v>0</v>
      </c>
      <c r="AE20" s="35">
        <f>AE21+AE22+AE23+AE24+AE32</f>
        <v>19.404</v>
      </c>
      <c r="AF20" s="35">
        <f>AF21+AF22+AF23+AF24+AF32</f>
        <v>11.634</v>
      </c>
      <c r="AG20" s="35">
        <f>AG21+AG22+AG23+AG24+AG32+AG47</f>
        <v>19.050999999999998</v>
      </c>
      <c r="AH20" s="35">
        <f>AH21+AH22+AH23+AH24+AH32+AH47</f>
        <v>16.466999999999999</v>
      </c>
      <c r="AI20" s="35">
        <f>AI21+AI22+AI23+AI24+AI32+AI46+AI47</f>
        <v>19.608000000000001</v>
      </c>
      <c r="AJ20" s="22">
        <f>AJ21+AJ22+AJ23+AJ24+AJ32+AJ46+AJ47</f>
        <v>16.573999999999998</v>
      </c>
      <c r="AK20" s="35">
        <f>AK21+AK22+AK23+AK32+AK47</f>
        <v>21.099000000000004</v>
      </c>
      <c r="AL20" s="24">
        <f>AL21+AL22+AL23+AL32+AL47</f>
        <v>22.660499999999999</v>
      </c>
      <c r="AM20" s="51">
        <f>+AM21+AM22+AM23+AM24+AM32+AM47+AM46</f>
        <v>97.128399999999999</v>
      </c>
      <c r="AN20" s="24">
        <f>AN21+AN22+AN23+AN24+AN32+AN46+AN47</f>
        <v>98.689600999999996</v>
      </c>
      <c r="AO20" s="22"/>
    </row>
    <row r="21" spans="1:69" s="53" customFormat="1" ht="80.400000000000006" customHeight="1" x14ac:dyDescent="0.3">
      <c r="A21" s="13" t="s">
        <v>2</v>
      </c>
      <c r="B21" s="52" t="s">
        <v>170</v>
      </c>
      <c r="C21" s="14" t="s">
        <v>38</v>
      </c>
      <c r="D21" s="14" t="s">
        <v>152</v>
      </c>
      <c r="E21" s="14">
        <v>2015</v>
      </c>
      <c r="F21" s="14">
        <v>2019</v>
      </c>
      <c r="G21" s="14" t="s">
        <v>38</v>
      </c>
      <c r="H21" s="50">
        <v>18.0044</v>
      </c>
      <c r="I21" s="34">
        <v>18.908000000000001</v>
      </c>
      <c r="J21" s="14" t="s">
        <v>38</v>
      </c>
      <c r="K21" s="50">
        <v>18.0044</v>
      </c>
      <c r="L21" s="82" t="s">
        <v>38</v>
      </c>
      <c r="M21" s="34">
        <f>0.431374+0.451539+0.473213+0.495454+0.581911</f>
        <v>2.4334910000000001</v>
      </c>
      <c r="N21" s="34">
        <f>2.692+2.818693+2.9539+3.09282+3.632526</f>
        <v>15.189939000000001</v>
      </c>
      <c r="O21" s="34">
        <f>0.06747+0.070643+0.074033+0.077513+0.091039</f>
        <v>0.38069799999999998</v>
      </c>
      <c r="P21" s="34">
        <v>18.908000000000001</v>
      </c>
      <c r="Q21" s="34" t="s">
        <v>38</v>
      </c>
      <c r="R21" s="34">
        <v>2.7919999999999998</v>
      </c>
      <c r="S21" s="34">
        <v>15.718999999999999</v>
      </c>
      <c r="T21" s="34">
        <v>0.39700000000000002</v>
      </c>
      <c r="U21" s="82" t="s">
        <v>38</v>
      </c>
      <c r="V21" s="82" t="s">
        <v>38</v>
      </c>
      <c r="W21" s="82" t="s">
        <v>38</v>
      </c>
      <c r="X21" s="82" t="s">
        <v>38</v>
      </c>
      <c r="Y21" s="82" t="s">
        <v>38</v>
      </c>
      <c r="Z21" s="82" t="s">
        <v>38</v>
      </c>
      <c r="AA21" s="82" t="s">
        <v>38</v>
      </c>
      <c r="AB21" s="82" t="s">
        <v>38</v>
      </c>
      <c r="AC21" s="34">
        <v>3.1909999999999998</v>
      </c>
      <c r="AD21" s="34">
        <v>0</v>
      </c>
      <c r="AE21" s="36">
        <v>3.3405</v>
      </c>
      <c r="AF21" s="38">
        <v>3.0249999999999999</v>
      </c>
      <c r="AG21" s="38">
        <v>3.5009999999999999</v>
      </c>
      <c r="AH21" s="38">
        <v>3.23</v>
      </c>
      <c r="AI21" s="40">
        <v>3.6655000000000002</v>
      </c>
      <c r="AJ21" s="34">
        <v>2.6615000000000002</v>
      </c>
      <c r="AK21" s="38">
        <v>4.3049999999999997</v>
      </c>
      <c r="AL21" s="34">
        <v>5.2084999999999999</v>
      </c>
      <c r="AM21" s="50">
        <v>18.0044</v>
      </c>
      <c r="AN21" s="34">
        <v>18.908000000000001</v>
      </c>
      <c r="AO21" s="70"/>
    </row>
    <row r="22" spans="1:69" s="53" customFormat="1" ht="66" customHeight="1" x14ac:dyDescent="0.3">
      <c r="A22" s="13" t="s">
        <v>9</v>
      </c>
      <c r="B22" s="52" t="s">
        <v>171</v>
      </c>
      <c r="C22" s="14" t="s">
        <v>38</v>
      </c>
      <c r="D22" s="14" t="s">
        <v>152</v>
      </c>
      <c r="E22" s="14">
        <v>2015</v>
      </c>
      <c r="F22" s="14">
        <v>2019</v>
      </c>
      <c r="G22" s="14" t="s">
        <v>38</v>
      </c>
      <c r="H22" s="50">
        <v>9.0609999999999999</v>
      </c>
      <c r="I22" s="34">
        <v>9.298</v>
      </c>
      <c r="J22" s="14" t="s">
        <v>38</v>
      </c>
      <c r="K22" s="50">
        <v>9.0609999999999999</v>
      </c>
      <c r="L22" s="82" t="s">
        <v>38</v>
      </c>
      <c r="M22" s="34">
        <f>0.278917+0.291921+0.306933+0.32+0.189684</f>
        <v>1.3874549999999999</v>
      </c>
      <c r="N22" s="34">
        <f>1.488635+1.5586+1.633413+1.71018+1.071259</f>
        <v>7.4620870000000004</v>
      </c>
      <c r="O22" s="34">
        <f>0.04217+0.044152+0.046271+0.048446+0.030346</f>
        <v>0.21138500000000002</v>
      </c>
      <c r="P22" s="34">
        <v>9.298</v>
      </c>
      <c r="Q22" s="34" t="s">
        <v>38</v>
      </c>
      <c r="R22" s="34">
        <v>1.47</v>
      </c>
      <c r="S22" s="34">
        <v>7.6150000000000002</v>
      </c>
      <c r="T22" s="34">
        <v>0.21299999999999999</v>
      </c>
      <c r="U22" s="82" t="s">
        <v>38</v>
      </c>
      <c r="V22" s="82" t="s">
        <v>38</v>
      </c>
      <c r="W22" s="82" t="s">
        <v>38</v>
      </c>
      <c r="X22" s="82" t="s">
        <v>38</v>
      </c>
      <c r="Y22" s="82" t="s">
        <v>38</v>
      </c>
      <c r="Z22" s="82" t="s">
        <v>38</v>
      </c>
      <c r="AA22" s="82" t="s">
        <v>38</v>
      </c>
      <c r="AB22" s="82" t="s">
        <v>38</v>
      </c>
      <c r="AC22" s="34">
        <v>1.8089999999999999</v>
      </c>
      <c r="AD22" s="34">
        <v>0</v>
      </c>
      <c r="AE22" s="36">
        <v>1.8945000000000001</v>
      </c>
      <c r="AF22" s="38">
        <v>1.66</v>
      </c>
      <c r="AG22" s="38">
        <v>1.986</v>
      </c>
      <c r="AH22" s="38">
        <v>3.21</v>
      </c>
      <c r="AI22" s="41">
        <v>2.0785</v>
      </c>
      <c r="AJ22" s="34">
        <v>2.9984999999999999</v>
      </c>
      <c r="AK22" s="38">
        <v>1.2909999999999999</v>
      </c>
      <c r="AL22" s="34">
        <v>1.5291999999999999</v>
      </c>
      <c r="AM22" s="50">
        <v>9.0609999999999999</v>
      </c>
      <c r="AN22" s="34">
        <v>9.298</v>
      </c>
      <c r="AO22" s="14"/>
    </row>
    <row r="23" spans="1:69" s="53" customFormat="1" ht="135.6" customHeight="1" x14ac:dyDescent="0.3">
      <c r="A23" s="13" t="s">
        <v>83</v>
      </c>
      <c r="B23" s="52" t="s">
        <v>172</v>
      </c>
      <c r="C23" s="14" t="s">
        <v>38</v>
      </c>
      <c r="D23" s="14" t="s">
        <v>152</v>
      </c>
      <c r="E23" s="14">
        <v>2015</v>
      </c>
      <c r="F23" s="14">
        <v>2019</v>
      </c>
      <c r="G23" s="14" t="s">
        <v>38</v>
      </c>
      <c r="H23" s="50">
        <v>8.0690000000000008</v>
      </c>
      <c r="I23" s="34">
        <v>7.9610000000000003</v>
      </c>
      <c r="J23" s="14" t="s">
        <v>38</v>
      </c>
      <c r="K23" s="50">
        <v>8.0690000000000008</v>
      </c>
      <c r="L23" s="82" t="s">
        <v>38</v>
      </c>
      <c r="M23" s="34">
        <f>0.237882+0.249063+0.261018+0.273285+0.313842</f>
        <v>1.3350899999999999</v>
      </c>
      <c r="N23" s="34">
        <f>1.199866+1.256259+1.31656+1.378438+1.582998</f>
        <v>6.734121</v>
      </c>
      <c r="O23" s="34" t="s">
        <v>38</v>
      </c>
      <c r="P23" s="34">
        <v>7.9610000000000003</v>
      </c>
      <c r="Q23" s="34" t="s">
        <v>38</v>
      </c>
      <c r="R23" s="34">
        <v>1.419</v>
      </c>
      <c r="S23" s="34">
        <v>6.5419999999999998</v>
      </c>
      <c r="T23" s="34" t="s">
        <v>38</v>
      </c>
      <c r="U23" s="82" t="s">
        <v>38</v>
      </c>
      <c r="V23" s="82" t="s">
        <v>38</v>
      </c>
      <c r="W23" s="82" t="s">
        <v>38</v>
      </c>
      <c r="X23" s="82" t="s">
        <v>38</v>
      </c>
      <c r="Y23" s="82" t="s">
        <v>38</v>
      </c>
      <c r="Z23" s="82" t="s">
        <v>38</v>
      </c>
      <c r="AA23" s="82" t="s">
        <v>38</v>
      </c>
      <c r="AB23" s="82" t="s">
        <v>38</v>
      </c>
      <c r="AC23" s="34">
        <v>1.4379999999999999</v>
      </c>
      <c r="AD23" s="34">
        <v>0</v>
      </c>
      <c r="AE23" s="36">
        <v>1.5049999999999999</v>
      </c>
      <c r="AF23" s="38">
        <v>1.69</v>
      </c>
      <c r="AG23" s="38">
        <v>1.5780000000000001</v>
      </c>
      <c r="AH23" s="38">
        <v>1.5</v>
      </c>
      <c r="AI23" s="39">
        <v>1.6515</v>
      </c>
      <c r="AJ23" s="82">
        <v>1.637</v>
      </c>
      <c r="AK23" s="38">
        <v>1.897</v>
      </c>
      <c r="AL23" s="34">
        <v>1.7883</v>
      </c>
      <c r="AM23" s="50">
        <v>8.0690000000000008</v>
      </c>
      <c r="AN23" s="34">
        <v>7.9610000000000003</v>
      </c>
      <c r="AO23" s="14"/>
    </row>
    <row r="24" spans="1:69" s="33" customFormat="1" ht="37.200000000000003" customHeight="1" x14ac:dyDescent="0.3">
      <c r="A24" s="16" t="s">
        <v>149</v>
      </c>
      <c r="B24" s="15" t="s">
        <v>84</v>
      </c>
      <c r="C24" s="12" t="s">
        <v>38</v>
      </c>
      <c r="D24" s="12"/>
      <c r="E24" s="12"/>
      <c r="F24" s="12"/>
      <c r="G24" s="12" t="s">
        <v>38</v>
      </c>
      <c r="H24" s="51">
        <f>H25+H26+H27+H28+H29+H30+H31</f>
        <v>8.43</v>
      </c>
      <c r="I24" s="24">
        <f>I25+I26+I27+I28+I29+I30+I31</f>
        <v>8.43</v>
      </c>
      <c r="J24" s="12" t="s">
        <v>38</v>
      </c>
      <c r="K24" s="51">
        <f>K25+K26+K27+K28+K29+K30+K31</f>
        <v>8.43</v>
      </c>
      <c r="L24" s="22" t="s">
        <v>38</v>
      </c>
      <c r="M24" s="24">
        <f>M25+M26+M27+M28+M29+M30+M31</f>
        <v>2.9590160000000001</v>
      </c>
      <c r="N24" s="24">
        <f>N25+N26+N27+N28+N29+N31+N30</f>
        <v>5.3999679999999994</v>
      </c>
      <c r="O24" s="24">
        <f>O25+O26+O27+O28+O29+O30+O31</f>
        <v>7.1311000000000013E-2</v>
      </c>
      <c r="P24" s="51">
        <f>P25+P26+P27+P28+P29+P30+P31</f>
        <v>8.43</v>
      </c>
      <c r="Q24" s="22" t="s">
        <v>38</v>
      </c>
      <c r="R24" s="24">
        <f>R25+R26+R27+R28+R29+R30+R31</f>
        <v>2.9590160000000001</v>
      </c>
      <c r="S24" s="24">
        <f>S25+S26+S27+S28+S29+S31+S30</f>
        <v>5.3999679999999994</v>
      </c>
      <c r="T24" s="24">
        <f>T25+T26+T27+T28+T29+T30+T31</f>
        <v>7.1311000000000013E-2</v>
      </c>
      <c r="U24" s="22" t="s">
        <v>38</v>
      </c>
      <c r="V24" s="22" t="s">
        <v>38</v>
      </c>
      <c r="W24" s="22" t="s">
        <v>38</v>
      </c>
      <c r="X24" s="22" t="s">
        <v>38</v>
      </c>
      <c r="Y24" s="22" t="s">
        <v>38</v>
      </c>
      <c r="Z24" s="22" t="s">
        <v>38</v>
      </c>
      <c r="AA24" s="22" t="s">
        <v>38</v>
      </c>
      <c r="AB24" s="22" t="s">
        <v>38</v>
      </c>
      <c r="AC24" s="24">
        <f>AC28+AC29+AC30+AC31</f>
        <v>3.7690000000000001</v>
      </c>
      <c r="AD24" s="24">
        <f>AD28+AD29+AD30+AD31</f>
        <v>0</v>
      </c>
      <c r="AE24" s="37">
        <f>AE25</f>
        <v>0.61799999999999999</v>
      </c>
      <c r="AF24" s="35">
        <f>AF25</f>
        <v>0</v>
      </c>
      <c r="AG24" s="35">
        <f>AG27</f>
        <v>2.4529999999999998</v>
      </c>
      <c r="AH24" s="35">
        <f>AH27</f>
        <v>1.952</v>
      </c>
      <c r="AI24" s="35">
        <f>AI26</f>
        <v>1.5905</v>
      </c>
      <c r="AJ24" s="22">
        <f>AJ26</f>
        <v>1.5049999999999999</v>
      </c>
      <c r="AK24" s="22" t="s">
        <v>38</v>
      </c>
      <c r="AL24" s="22" t="s">
        <v>38</v>
      </c>
      <c r="AM24" s="51">
        <f>AM25+AM26+AM27+AM28+AM29+AM30+AM31</f>
        <v>8.43</v>
      </c>
      <c r="AN24" s="24">
        <f>AN25+AN26+AN27+AN28+AN29+AN30+AN31</f>
        <v>8.43</v>
      </c>
      <c r="AO24" s="14"/>
    </row>
    <row r="25" spans="1:69" s="53" customFormat="1" ht="34.200000000000003" customHeight="1" x14ac:dyDescent="0.3">
      <c r="A25" s="13" t="s">
        <v>86</v>
      </c>
      <c r="B25" s="17" t="s">
        <v>85</v>
      </c>
      <c r="C25" s="14" t="s">
        <v>38</v>
      </c>
      <c r="D25" s="14" t="s">
        <v>152</v>
      </c>
      <c r="E25" s="14">
        <v>2016</v>
      </c>
      <c r="F25" s="14">
        <v>2016</v>
      </c>
      <c r="G25" s="14" t="s">
        <v>38</v>
      </c>
      <c r="H25" s="50">
        <v>0.61799999999999999</v>
      </c>
      <c r="I25" s="50">
        <v>0.61799999999999999</v>
      </c>
      <c r="J25" s="14" t="s">
        <v>38</v>
      </c>
      <c r="K25" s="50">
        <v>0.61799999999999999</v>
      </c>
      <c r="L25" s="82" t="s">
        <v>38</v>
      </c>
      <c r="M25" s="34">
        <v>0.221493</v>
      </c>
      <c r="N25" s="34">
        <v>0.38444499999999998</v>
      </c>
      <c r="O25" s="34">
        <v>1.1864E-2</v>
      </c>
      <c r="P25" s="50">
        <v>0.61799999999999999</v>
      </c>
      <c r="Q25" s="82" t="s">
        <v>38</v>
      </c>
      <c r="R25" s="34">
        <v>0.221493</v>
      </c>
      <c r="S25" s="34">
        <v>0.38444499999999998</v>
      </c>
      <c r="T25" s="34">
        <v>1.1864E-2</v>
      </c>
      <c r="U25" s="82" t="s">
        <v>38</v>
      </c>
      <c r="V25" s="82" t="s">
        <v>38</v>
      </c>
      <c r="W25" s="82" t="s">
        <v>38</v>
      </c>
      <c r="X25" s="82" t="s">
        <v>38</v>
      </c>
      <c r="Y25" s="82" t="s">
        <v>38</v>
      </c>
      <c r="Z25" s="82" t="s">
        <v>38</v>
      </c>
      <c r="AA25" s="82" t="s">
        <v>38</v>
      </c>
      <c r="AB25" s="82" t="s">
        <v>38</v>
      </c>
      <c r="AC25" s="34" t="s">
        <v>38</v>
      </c>
      <c r="AD25" s="34" t="s">
        <v>38</v>
      </c>
      <c r="AE25" s="38">
        <v>0.61799999999999999</v>
      </c>
      <c r="AF25" s="38">
        <v>0</v>
      </c>
      <c r="AG25" s="38" t="s">
        <v>38</v>
      </c>
      <c r="AH25" s="38" t="s">
        <v>38</v>
      </c>
      <c r="AI25" s="38" t="s">
        <v>38</v>
      </c>
      <c r="AJ25" s="82" t="s">
        <v>38</v>
      </c>
      <c r="AK25" s="82" t="s">
        <v>38</v>
      </c>
      <c r="AL25" s="82" t="s">
        <v>38</v>
      </c>
      <c r="AM25" s="50">
        <v>0.61799999999999999</v>
      </c>
      <c r="AN25" s="50">
        <v>0.61799999999999999</v>
      </c>
      <c r="AO25" s="14"/>
    </row>
    <row r="26" spans="1:69" s="53" customFormat="1" ht="34.200000000000003" customHeight="1" x14ac:dyDescent="0.3">
      <c r="A26" s="13" t="s">
        <v>88</v>
      </c>
      <c r="B26" s="17" t="s">
        <v>87</v>
      </c>
      <c r="C26" s="14" t="s">
        <v>38</v>
      </c>
      <c r="D26" s="14" t="s">
        <v>152</v>
      </c>
      <c r="E26" s="14">
        <v>2018</v>
      </c>
      <c r="F26" s="14">
        <v>2018</v>
      </c>
      <c r="G26" s="14" t="s">
        <v>38</v>
      </c>
      <c r="H26" s="50">
        <v>1.59</v>
      </c>
      <c r="I26" s="50">
        <v>1.59</v>
      </c>
      <c r="J26" s="14" t="s">
        <v>38</v>
      </c>
      <c r="K26" s="50">
        <v>1.59</v>
      </c>
      <c r="L26" s="82" t="s">
        <v>38</v>
      </c>
      <c r="M26" s="34">
        <v>0.53593500000000005</v>
      </c>
      <c r="N26" s="34">
        <v>1.0414159999999999</v>
      </c>
      <c r="O26" s="34">
        <v>1.3018999999999999E-2</v>
      </c>
      <c r="P26" s="50">
        <v>1.59</v>
      </c>
      <c r="Q26" s="82" t="s">
        <v>38</v>
      </c>
      <c r="R26" s="34">
        <v>0.53593500000000005</v>
      </c>
      <c r="S26" s="34">
        <v>1.0414159999999999</v>
      </c>
      <c r="T26" s="34">
        <v>1.3018999999999999E-2</v>
      </c>
      <c r="U26" s="82" t="s">
        <v>38</v>
      </c>
      <c r="V26" s="82" t="s">
        <v>38</v>
      </c>
      <c r="W26" s="82" t="s">
        <v>38</v>
      </c>
      <c r="X26" s="82" t="s">
        <v>38</v>
      </c>
      <c r="Y26" s="82" t="s">
        <v>38</v>
      </c>
      <c r="Z26" s="82" t="s">
        <v>38</v>
      </c>
      <c r="AA26" s="82" t="s">
        <v>38</v>
      </c>
      <c r="AB26" s="82" t="s">
        <v>38</v>
      </c>
      <c r="AC26" s="34" t="s">
        <v>38</v>
      </c>
      <c r="AD26" s="34" t="s">
        <v>38</v>
      </c>
      <c r="AE26" s="38" t="s">
        <v>38</v>
      </c>
      <c r="AF26" s="38" t="s">
        <v>38</v>
      </c>
      <c r="AG26" s="38" t="s">
        <v>38</v>
      </c>
      <c r="AH26" s="38" t="s">
        <v>38</v>
      </c>
      <c r="AI26" s="38">
        <v>1.5905</v>
      </c>
      <c r="AJ26" s="82">
        <v>1.5049999999999999</v>
      </c>
      <c r="AK26" s="82" t="s">
        <v>38</v>
      </c>
      <c r="AL26" s="82" t="s">
        <v>38</v>
      </c>
      <c r="AM26" s="50">
        <v>1.59</v>
      </c>
      <c r="AN26" s="50">
        <v>1.59</v>
      </c>
      <c r="AO26" s="14"/>
    </row>
    <row r="27" spans="1:69" s="53" customFormat="1" ht="34.200000000000003" customHeight="1" x14ac:dyDescent="0.3">
      <c r="A27" s="13" t="s">
        <v>89</v>
      </c>
      <c r="B27" s="17" t="s">
        <v>173</v>
      </c>
      <c r="C27" s="14" t="s">
        <v>38</v>
      </c>
      <c r="D27" s="14" t="s">
        <v>152</v>
      </c>
      <c r="E27" s="14">
        <v>2017</v>
      </c>
      <c r="F27" s="14">
        <v>2017</v>
      </c>
      <c r="G27" s="14" t="s">
        <v>38</v>
      </c>
      <c r="H27" s="50">
        <v>2.4529999999999998</v>
      </c>
      <c r="I27" s="50">
        <v>2.4529999999999998</v>
      </c>
      <c r="J27" s="14" t="s">
        <v>38</v>
      </c>
      <c r="K27" s="50">
        <v>2.4529999999999998</v>
      </c>
      <c r="L27" s="82" t="s">
        <v>38</v>
      </c>
      <c r="M27" s="34">
        <v>0.68817899999999999</v>
      </c>
      <c r="N27" s="34">
        <v>1.7527969999999999</v>
      </c>
      <c r="O27" s="34">
        <v>1.2433E-2</v>
      </c>
      <c r="P27" s="50">
        <v>2.4529999999999998</v>
      </c>
      <c r="Q27" s="82" t="s">
        <v>38</v>
      </c>
      <c r="R27" s="34">
        <v>0.68817899999999999</v>
      </c>
      <c r="S27" s="34">
        <v>1.7527969999999999</v>
      </c>
      <c r="T27" s="34">
        <v>1.2433E-2</v>
      </c>
      <c r="U27" s="82" t="s">
        <v>38</v>
      </c>
      <c r="V27" s="82" t="s">
        <v>38</v>
      </c>
      <c r="W27" s="82" t="s">
        <v>38</v>
      </c>
      <c r="X27" s="82" t="s">
        <v>38</v>
      </c>
      <c r="Y27" s="82" t="s">
        <v>38</v>
      </c>
      <c r="Z27" s="82" t="s">
        <v>38</v>
      </c>
      <c r="AA27" s="82" t="s">
        <v>38</v>
      </c>
      <c r="AB27" s="82" t="s">
        <v>38</v>
      </c>
      <c r="AC27" s="34" t="s">
        <v>38</v>
      </c>
      <c r="AD27" s="34" t="s">
        <v>38</v>
      </c>
      <c r="AE27" s="38" t="s">
        <v>38</v>
      </c>
      <c r="AF27" s="38" t="s">
        <v>38</v>
      </c>
      <c r="AG27" s="38">
        <v>2.4529999999999998</v>
      </c>
      <c r="AH27" s="38">
        <v>1.952</v>
      </c>
      <c r="AI27" s="82" t="s">
        <v>38</v>
      </c>
      <c r="AJ27" s="82" t="s">
        <v>38</v>
      </c>
      <c r="AK27" s="82" t="s">
        <v>38</v>
      </c>
      <c r="AL27" s="82" t="s">
        <v>38</v>
      </c>
      <c r="AM27" s="50">
        <v>2.4529999999999998</v>
      </c>
      <c r="AN27" s="50">
        <v>2.4529999999999998</v>
      </c>
      <c r="AO27" s="14"/>
    </row>
    <row r="28" spans="1:69" s="53" customFormat="1" ht="19.95" customHeight="1" x14ac:dyDescent="0.3">
      <c r="A28" s="13" t="s">
        <v>91</v>
      </c>
      <c r="B28" s="17" t="s">
        <v>90</v>
      </c>
      <c r="C28" s="14" t="s">
        <v>38</v>
      </c>
      <c r="D28" s="14" t="s">
        <v>152</v>
      </c>
      <c r="E28" s="14">
        <v>2015</v>
      </c>
      <c r="F28" s="14">
        <v>2015</v>
      </c>
      <c r="G28" s="14" t="s">
        <v>38</v>
      </c>
      <c r="H28" s="50">
        <v>0.80500000000000005</v>
      </c>
      <c r="I28" s="50">
        <v>0.80500000000000005</v>
      </c>
      <c r="J28" s="14" t="s">
        <v>38</v>
      </c>
      <c r="K28" s="50">
        <v>0.80500000000000005</v>
      </c>
      <c r="L28" s="82" t="s">
        <v>38</v>
      </c>
      <c r="M28" s="34">
        <v>0.332513</v>
      </c>
      <c r="N28" s="34">
        <v>0.46102799999999999</v>
      </c>
      <c r="O28" s="34">
        <v>1.1334E-2</v>
      </c>
      <c r="P28" s="50">
        <v>0.80500000000000005</v>
      </c>
      <c r="Q28" s="82" t="s">
        <v>38</v>
      </c>
      <c r="R28" s="34">
        <v>0.332513</v>
      </c>
      <c r="S28" s="34">
        <v>0.46102799999999999</v>
      </c>
      <c r="T28" s="34">
        <v>1.1334E-2</v>
      </c>
      <c r="U28" s="82" t="s">
        <v>38</v>
      </c>
      <c r="V28" s="82" t="s">
        <v>38</v>
      </c>
      <c r="W28" s="82" t="s">
        <v>38</v>
      </c>
      <c r="X28" s="82" t="s">
        <v>38</v>
      </c>
      <c r="Y28" s="82" t="s">
        <v>38</v>
      </c>
      <c r="Z28" s="82" t="s">
        <v>38</v>
      </c>
      <c r="AA28" s="82" t="s">
        <v>38</v>
      </c>
      <c r="AB28" s="82" t="s">
        <v>38</v>
      </c>
      <c r="AC28" s="34">
        <v>0.80500000000000005</v>
      </c>
      <c r="AD28" s="34">
        <v>0</v>
      </c>
      <c r="AE28" s="38" t="s">
        <v>38</v>
      </c>
      <c r="AF28" s="38" t="s">
        <v>38</v>
      </c>
      <c r="AG28" s="38" t="s">
        <v>38</v>
      </c>
      <c r="AH28" s="38" t="s">
        <v>38</v>
      </c>
      <c r="AI28" s="82" t="s">
        <v>38</v>
      </c>
      <c r="AJ28" s="82" t="s">
        <v>38</v>
      </c>
      <c r="AK28" s="82" t="s">
        <v>38</v>
      </c>
      <c r="AL28" s="82" t="s">
        <v>38</v>
      </c>
      <c r="AM28" s="50">
        <v>0.80500000000000005</v>
      </c>
      <c r="AN28" s="50">
        <v>0.80500000000000005</v>
      </c>
      <c r="AO28" s="14"/>
    </row>
    <row r="29" spans="1:69" s="53" customFormat="1" ht="19.95" customHeight="1" x14ac:dyDescent="0.3">
      <c r="A29" s="13" t="s">
        <v>93</v>
      </c>
      <c r="B29" s="17" t="s">
        <v>92</v>
      </c>
      <c r="C29" s="14" t="s">
        <v>38</v>
      </c>
      <c r="D29" s="14" t="s">
        <v>152</v>
      </c>
      <c r="E29" s="14">
        <v>2015</v>
      </c>
      <c r="F29" s="14">
        <v>2015</v>
      </c>
      <c r="G29" s="14" t="s">
        <v>38</v>
      </c>
      <c r="H29" s="50">
        <v>0.61</v>
      </c>
      <c r="I29" s="50">
        <v>0.61</v>
      </c>
      <c r="J29" s="14" t="s">
        <v>38</v>
      </c>
      <c r="K29" s="50">
        <v>0.61</v>
      </c>
      <c r="L29" s="82" t="s">
        <v>38</v>
      </c>
      <c r="M29" s="34">
        <v>0.25664500000000001</v>
      </c>
      <c r="N29" s="34">
        <v>0.34759699999999999</v>
      </c>
      <c r="O29" s="34">
        <v>5.6649999999999999E-3</v>
      </c>
      <c r="P29" s="50">
        <v>0.61</v>
      </c>
      <c r="Q29" s="82" t="s">
        <v>38</v>
      </c>
      <c r="R29" s="34">
        <v>0.25664500000000001</v>
      </c>
      <c r="S29" s="34">
        <v>0.34759699999999999</v>
      </c>
      <c r="T29" s="34">
        <v>5.6649999999999999E-3</v>
      </c>
      <c r="U29" s="82" t="s">
        <v>38</v>
      </c>
      <c r="V29" s="82" t="s">
        <v>38</v>
      </c>
      <c r="W29" s="82" t="s">
        <v>38</v>
      </c>
      <c r="X29" s="82" t="s">
        <v>38</v>
      </c>
      <c r="Y29" s="82" t="s">
        <v>38</v>
      </c>
      <c r="Z29" s="82" t="s">
        <v>38</v>
      </c>
      <c r="AA29" s="82" t="s">
        <v>38</v>
      </c>
      <c r="AB29" s="82" t="s">
        <v>38</v>
      </c>
      <c r="AC29" s="34">
        <v>0.61</v>
      </c>
      <c r="AD29" s="34">
        <v>0</v>
      </c>
      <c r="AE29" s="38" t="s">
        <v>38</v>
      </c>
      <c r="AF29" s="38" t="s">
        <v>38</v>
      </c>
      <c r="AG29" s="38" t="s">
        <v>38</v>
      </c>
      <c r="AH29" s="38" t="s">
        <v>38</v>
      </c>
      <c r="AI29" s="82" t="s">
        <v>38</v>
      </c>
      <c r="AJ29" s="82" t="s">
        <v>38</v>
      </c>
      <c r="AK29" s="82" t="s">
        <v>38</v>
      </c>
      <c r="AL29" s="82" t="s">
        <v>38</v>
      </c>
      <c r="AM29" s="50">
        <v>0.61</v>
      </c>
      <c r="AN29" s="50">
        <v>0.61</v>
      </c>
      <c r="AO29" s="14"/>
    </row>
    <row r="30" spans="1:69" s="53" customFormat="1" ht="19.95" customHeight="1" x14ac:dyDescent="0.3">
      <c r="A30" s="13" t="s">
        <v>95</v>
      </c>
      <c r="B30" s="17" t="s">
        <v>94</v>
      </c>
      <c r="C30" s="14" t="s">
        <v>38</v>
      </c>
      <c r="D30" s="14" t="s">
        <v>152</v>
      </c>
      <c r="E30" s="14">
        <v>2015</v>
      </c>
      <c r="F30" s="14">
        <v>2015</v>
      </c>
      <c r="G30" s="14" t="s">
        <v>38</v>
      </c>
      <c r="H30" s="50">
        <v>1.181</v>
      </c>
      <c r="I30" s="50">
        <v>1.181</v>
      </c>
      <c r="J30" s="14" t="s">
        <v>38</v>
      </c>
      <c r="K30" s="50">
        <v>1.181</v>
      </c>
      <c r="L30" s="82" t="s">
        <v>38</v>
      </c>
      <c r="M30" s="34">
        <v>0.48572599999999999</v>
      </c>
      <c r="N30" s="34">
        <v>0.68934899999999999</v>
      </c>
      <c r="O30" s="34">
        <v>5.6649999999999999E-3</v>
      </c>
      <c r="P30" s="50">
        <v>1.181</v>
      </c>
      <c r="Q30" s="82" t="s">
        <v>38</v>
      </c>
      <c r="R30" s="34">
        <v>0.48572599999999999</v>
      </c>
      <c r="S30" s="34">
        <v>0.68934899999999999</v>
      </c>
      <c r="T30" s="34">
        <v>5.6649999999999999E-3</v>
      </c>
      <c r="U30" s="82" t="s">
        <v>38</v>
      </c>
      <c r="V30" s="82" t="s">
        <v>38</v>
      </c>
      <c r="W30" s="82" t="s">
        <v>38</v>
      </c>
      <c r="X30" s="82" t="s">
        <v>38</v>
      </c>
      <c r="Y30" s="82" t="s">
        <v>38</v>
      </c>
      <c r="Z30" s="82" t="s">
        <v>38</v>
      </c>
      <c r="AA30" s="82" t="s">
        <v>38</v>
      </c>
      <c r="AB30" s="82" t="s">
        <v>38</v>
      </c>
      <c r="AC30" s="34">
        <v>1.181</v>
      </c>
      <c r="AD30" s="34">
        <v>0</v>
      </c>
      <c r="AE30" s="38" t="s">
        <v>38</v>
      </c>
      <c r="AF30" s="38" t="s">
        <v>38</v>
      </c>
      <c r="AG30" s="38" t="s">
        <v>38</v>
      </c>
      <c r="AH30" s="38" t="s">
        <v>38</v>
      </c>
      <c r="AI30" s="82" t="s">
        <v>38</v>
      </c>
      <c r="AJ30" s="82" t="s">
        <v>38</v>
      </c>
      <c r="AK30" s="82" t="s">
        <v>38</v>
      </c>
      <c r="AL30" s="82" t="s">
        <v>38</v>
      </c>
      <c r="AM30" s="50">
        <v>1.181</v>
      </c>
      <c r="AN30" s="50">
        <v>1.181</v>
      </c>
      <c r="AO30" s="14"/>
    </row>
    <row r="31" spans="1:69" s="53" customFormat="1" ht="19.95" customHeight="1" x14ac:dyDescent="0.3">
      <c r="A31" s="13" t="s">
        <v>97</v>
      </c>
      <c r="B31" s="17" t="s">
        <v>96</v>
      </c>
      <c r="C31" s="14" t="s">
        <v>38</v>
      </c>
      <c r="D31" s="14" t="s">
        <v>152</v>
      </c>
      <c r="E31" s="14">
        <v>2015</v>
      </c>
      <c r="F31" s="14">
        <v>2015</v>
      </c>
      <c r="G31" s="14" t="s">
        <v>38</v>
      </c>
      <c r="H31" s="50">
        <v>1.173</v>
      </c>
      <c r="I31" s="50">
        <v>1.173</v>
      </c>
      <c r="J31" s="14" t="s">
        <v>38</v>
      </c>
      <c r="K31" s="50">
        <v>1.173</v>
      </c>
      <c r="L31" s="82" t="s">
        <v>38</v>
      </c>
      <c r="M31" s="34">
        <v>0.438525</v>
      </c>
      <c r="N31" s="34">
        <v>0.72333599999999998</v>
      </c>
      <c r="O31" s="34">
        <v>1.1331000000000001E-2</v>
      </c>
      <c r="P31" s="50">
        <v>1.173</v>
      </c>
      <c r="Q31" s="82" t="s">
        <v>38</v>
      </c>
      <c r="R31" s="34">
        <v>0.438525</v>
      </c>
      <c r="S31" s="34">
        <v>0.72333599999999998</v>
      </c>
      <c r="T31" s="34">
        <v>1.1331000000000001E-2</v>
      </c>
      <c r="U31" s="82" t="s">
        <v>38</v>
      </c>
      <c r="V31" s="82" t="s">
        <v>38</v>
      </c>
      <c r="W31" s="82" t="s">
        <v>38</v>
      </c>
      <c r="X31" s="82" t="s">
        <v>38</v>
      </c>
      <c r="Y31" s="82" t="s">
        <v>38</v>
      </c>
      <c r="Z31" s="82" t="s">
        <v>38</v>
      </c>
      <c r="AA31" s="82" t="s">
        <v>38</v>
      </c>
      <c r="AB31" s="82" t="s">
        <v>38</v>
      </c>
      <c r="AC31" s="34">
        <v>1.173</v>
      </c>
      <c r="AD31" s="34">
        <v>0</v>
      </c>
      <c r="AE31" s="38" t="s">
        <v>38</v>
      </c>
      <c r="AF31" s="38" t="s">
        <v>38</v>
      </c>
      <c r="AG31" s="38" t="s">
        <v>38</v>
      </c>
      <c r="AH31" s="38" t="s">
        <v>38</v>
      </c>
      <c r="AI31" s="82" t="s">
        <v>38</v>
      </c>
      <c r="AJ31" s="82" t="s">
        <v>38</v>
      </c>
      <c r="AK31" s="82" t="s">
        <v>38</v>
      </c>
      <c r="AL31" s="82" t="s">
        <v>38</v>
      </c>
      <c r="AM31" s="50">
        <v>1.173</v>
      </c>
      <c r="AN31" s="50">
        <v>1.173</v>
      </c>
      <c r="AO31" s="14"/>
    </row>
    <row r="32" spans="1:69" s="33" customFormat="1" ht="37.200000000000003" customHeight="1" x14ac:dyDescent="0.3">
      <c r="A32" s="16" t="s">
        <v>150</v>
      </c>
      <c r="B32" s="15" t="s">
        <v>98</v>
      </c>
      <c r="C32" s="12" t="s">
        <v>38</v>
      </c>
      <c r="D32" s="12" t="s">
        <v>38</v>
      </c>
      <c r="E32" s="12" t="s">
        <v>38</v>
      </c>
      <c r="F32" s="12" t="s">
        <v>38</v>
      </c>
      <c r="G32" s="12" t="s">
        <v>38</v>
      </c>
      <c r="H32" s="51">
        <f>H33+H34+H35+H36+H37+H38+H39+H40+H41+H42+H43</f>
        <v>44.690000000000005</v>
      </c>
      <c r="I32" s="24">
        <f>I33+I34+I35+I36+I37+I38+I39+I40+I41+I42+I43+I44+I45</f>
        <v>45.218601</v>
      </c>
      <c r="J32" s="12" t="s">
        <v>38</v>
      </c>
      <c r="K32" s="51">
        <f>K33+K34+K35+K36+K37+K38+K39+K40+K41+K42+K43</f>
        <v>44.690000000000005</v>
      </c>
      <c r="L32" s="22" t="s">
        <v>38</v>
      </c>
      <c r="M32" s="24">
        <f>M33+M34+M35+M36+M37+M38+M39+M40+M41+M42+M43</f>
        <v>10.662688999999999</v>
      </c>
      <c r="N32" s="24">
        <f>N33+N34+N35+N36+N37+N39+N38+N40+N41+N42+N43</f>
        <v>33.877571000000003</v>
      </c>
      <c r="O32" s="24">
        <f>O33+O34+O35+O36+O37+O38+O39+O40+O41+O42+O43</f>
        <v>0.148864</v>
      </c>
      <c r="P32" s="24">
        <f>P33+P34+P35+P36+P37+P38+P39+P40+P41+P42+P43+P44+P45</f>
        <v>45.218655000000005</v>
      </c>
      <c r="Q32" s="22" t="s">
        <v>38</v>
      </c>
      <c r="R32" s="24">
        <f>R33+R35+R34+R36+R37+R38+R39+R40+R41+R42+R43+R44+R45</f>
        <v>11.224052999999998</v>
      </c>
      <c r="S32" s="24">
        <f>S33+S34+S35+S36+S37+S38+S39+S40+S41+S42+S43+S44+S45</f>
        <v>33.842617000000004</v>
      </c>
      <c r="T32" s="24">
        <f>T33+T34+T35+T36+T37+T38+T39+T40+T41+T42+T43+T44+T45</f>
        <v>0.15107500000000001</v>
      </c>
      <c r="U32" s="22" t="s">
        <v>38</v>
      </c>
      <c r="V32" s="22" t="s">
        <v>38</v>
      </c>
      <c r="W32" s="22" t="s">
        <v>38</v>
      </c>
      <c r="X32" s="22" t="s">
        <v>38</v>
      </c>
      <c r="Y32" s="22" t="s">
        <v>38</v>
      </c>
      <c r="Z32" s="22" t="s">
        <v>38</v>
      </c>
      <c r="AA32" s="22" t="s">
        <v>38</v>
      </c>
      <c r="AB32" s="22" t="s">
        <v>38</v>
      </c>
      <c r="AC32" s="24">
        <f>AC33+AC37+AC43</f>
        <v>6.7620000000000005</v>
      </c>
      <c r="AD32" s="24">
        <f>AD33+AD37+AD43</f>
        <v>0</v>
      </c>
      <c r="AE32" s="35">
        <f>AE36+AE42</f>
        <v>12.045999999999999</v>
      </c>
      <c r="AF32" s="35">
        <f>AF42</f>
        <v>5.2590000000000003</v>
      </c>
      <c r="AG32" s="35">
        <f>AG39</f>
        <v>6.3220000000000001</v>
      </c>
      <c r="AH32" s="35">
        <v>2.5830000000000002</v>
      </c>
      <c r="AI32" s="35">
        <f>AI38</f>
        <v>6.5890000000000004</v>
      </c>
      <c r="AJ32" s="22">
        <f>AJ38</f>
        <v>4.1559999999999997</v>
      </c>
      <c r="AK32" s="35">
        <f>AK34+AK35+AK40+AK41</f>
        <v>12.972000000000001</v>
      </c>
      <c r="AL32" s="24">
        <f>AL34+AL35+AL40+AL41+AL44+AL45</f>
        <v>13.500500000000001</v>
      </c>
      <c r="AM32" s="51">
        <f>AM33+AM34+AM35+AM36+AM37+AM38+AM39+AM40+AM41+AM42+AM43</f>
        <v>44.690000000000005</v>
      </c>
      <c r="AN32" s="24">
        <f>AN33+AN34+AN35+AN36+AN37+AN38+AN39+AN40+AN41+AN42+AN43+AN44+AN45</f>
        <v>45.218601</v>
      </c>
      <c r="AO32" s="14"/>
    </row>
    <row r="33" spans="1:41" s="53" customFormat="1" ht="30.6" customHeight="1" x14ac:dyDescent="0.3">
      <c r="A33" s="13" t="s">
        <v>100</v>
      </c>
      <c r="B33" s="54" t="s">
        <v>99</v>
      </c>
      <c r="C33" s="14" t="s">
        <v>38</v>
      </c>
      <c r="D33" s="14" t="s">
        <v>152</v>
      </c>
      <c r="E33" s="14">
        <v>2015</v>
      </c>
      <c r="F33" s="14">
        <v>2015</v>
      </c>
      <c r="G33" s="14" t="s">
        <v>38</v>
      </c>
      <c r="H33" s="50">
        <v>2.2690000000000001</v>
      </c>
      <c r="I33" s="50">
        <v>2.2690000000000001</v>
      </c>
      <c r="J33" s="14" t="s">
        <v>38</v>
      </c>
      <c r="K33" s="50">
        <v>2.2690000000000001</v>
      </c>
      <c r="L33" s="82" t="s">
        <v>38</v>
      </c>
      <c r="M33" s="34">
        <v>0.57969099999999996</v>
      </c>
      <c r="N33" s="34">
        <v>1.6776880000000001</v>
      </c>
      <c r="O33" s="34">
        <v>1.1331000000000001E-2</v>
      </c>
      <c r="P33" s="50">
        <v>2.2690000000000001</v>
      </c>
      <c r="Q33" s="82" t="s">
        <v>38</v>
      </c>
      <c r="R33" s="34">
        <v>0.57969099999999996</v>
      </c>
      <c r="S33" s="34">
        <v>1.6776880000000001</v>
      </c>
      <c r="T33" s="34">
        <v>1.1331000000000001E-2</v>
      </c>
      <c r="U33" s="82" t="s">
        <v>38</v>
      </c>
      <c r="V33" s="82" t="s">
        <v>38</v>
      </c>
      <c r="W33" s="82" t="s">
        <v>38</v>
      </c>
      <c r="X33" s="82" t="s">
        <v>38</v>
      </c>
      <c r="Y33" s="82" t="s">
        <v>38</v>
      </c>
      <c r="Z33" s="82" t="s">
        <v>38</v>
      </c>
      <c r="AA33" s="82" t="s">
        <v>38</v>
      </c>
      <c r="AB33" s="82" t="s">
        <v>38</v>
      </c>
      <c r="AC33" s="34">
        <v>2.2690000000000001</v>
      </c>
      <c r="AD33" s="34">
        <v>0</v>
      </c>
      <c r="AE33" s="38" t="s">
        <v>38</v>
      </c>
      <c r="AF33" s="38" t="s">
        <v>38</v>
      </c>
      <c r="AG33" s="38" t="s">
        <v>38</v>
      </c>
      <c r="AH33" s="38" t="s">
        <v>38</v>
      </c>
      <c r="AI33" s="82" t="s">
        <v>38</v>
      </c>
      <c r="AJ33" s="82" t="s">
        <v>38</v>
      </c>
      <c r="AK33" s="38" t="s">
        <v>38</v>
      </c>
      <c r="AL33" s="34" t="s">
        <v>38</v>
      </c>
      <c r="AM33" s="50">
        <v>2.2690000000000001</v>
      </c>
      <c r="AN33" s="50">
        <v>2.2690000000000001</v>
      </c>
      <c r="AO33" s="14"/>
    </row>
    <row r="34" spans="1:41" s="53" customFormat="1" ht="30.6" customHeight="1" x14ac:dyDescent="0.3">
      <c r="A34" s="13" t="s">
        <v>102</v>
      </c>
      <c r="B34" s="54" t="s">
        <v>101</v>
      </c>
      <c r="C34" s="14" t="s">
        <v>38</v>
      </c>
      <c r="D34" s="14" t="s">
        <v>152</v>
      </c>
      <c r="E34" s="14">
        <v>2019</v>
      </c>
      <c r="F34" s="14">
        <v>2019</v>
      </c>
      <c r="G34" s="14" t="s">
        <v>38</v>
      </c>
      <c r="H34" s="50">
        <v>2.2949999999999999</v>
      </c>
      <c r="I34" s="50">
        <v>2.2949999999999999</v>
      </c>
      <c r="J34" s="14" t="s">
        <v>38</v>
      </c>
      <c r="K34" s="50">
        <v>2.2949999999999999</v>
      </c>
      <c r="L34" s="82" t="s">
        <v>38</v>
      </c>
      <c r="M34" s="34">
        <v>0.62936700000000001</v>
      </c>
      <c r="N34" s="34">
        <v>1.651967</v>
      </c>
      <c r="O34" s="34">
        <v>1.359E-2</v>
      </c>
      <c r="P34" s="50">
        <v>2.2949999999999999</v>
      </c>
      <c r="Q34" s="82" t="s">
        <v>38</v>
      </c>
      <c r="R34" s="34">
        <v>0.62936700000000001</v>
      </c>
      <c r="S34" s="34">
        <v>1.651967</v>
      </c>
      <c r="T34" s="34">
        <v>1.359E-2</v>
      </c>
      <c r="U34" s="82" t="s">
        <v>38</v>
      </c>
      <c r="V34" s="82" t="s">
        <v>38</v>
      </c>
      <c r="W34" s="82" t="s">
        <v>38</v>
      </c>
      <c r="X34" s="82" t="s">
        <v>38</v>
      </c>
      <c r="Y34" s="82" t="s">
        <v>38</v>
      </c>
      <c r="Z34" s="82" t="s">
        <v>38</v>
      </c>
      <c r="AA34" s="82" t="s">
        <v>38</v>
      </c>
      <c r="AB34" s="82" t="s">
        <v>38</v>
      </c>
      <c r="AC34" s="34" t="s">
        <v>38</v>
      </c>
      <c r="AD34" s="34" t="s">
        <v>38</v>
      </c>
      <c r="AE34" s="38" t="s">
        <v>38</v>
      </c>
      <c r="AF34" s="38" t="s">
        <v>38</v>
      </c>
      <c r="AG34" s="38" t="s">
        <v>38</v>
      </c>
      <c r="AH34" s="38" t="s">
        <v>38</v>
      </c>
      <c r="AI34" s="82" t="s">
        <v>38</v>
      </c>
      <c r="AJ34" s="82" t="s">
        <v>38</v>
      </c>
      <c r="AK34" s="38">
        <v>2.2949999999999999</v>
      </c>
      <c r="AL34" s="34">
        <v>2.2945000000000002</v>
      </c>
      <c r="AM34" s="50">
        <v>2.2949999999999999</v>
      </c>
      <c r="AN34" s="50">
        <v>2.2949999999999999</v>
      </c>
      <c r="AO34" s="14"/>
    </row>
    <row r="35" spans="1:41" s="53" customFormat="1" ht="30.6" customHeight="1" x14ac:dyDescent="0.3">
      <c r="A35" s="13" t="s">
        <v>104</v>
      </c>
      <c r="B35" s="54" t="s">
        <v>103</v>
      </c>
      <c r="C35" s="14" t="s">
        <v>38</v>
      </c>
      <c r="D35" s="14" t="s">
        <v>152</v>
      </c>
      <c r="E35" s="14">
        <v>2019</v>
      </c>
      <c r="F35" s="14">
        <v>2019</v>
      </c>
      <c r="G35" s="14" t="s">
        <v>38</v>
      </c>
      <c r="H35" s="50">
        <v>4.1139999999999999</v>
      </c>
      <c r="I35" s="50">
        <v>0</v>
      </c>
      <c r="J35" s="14" t="s">
        <v>38</v>
      </c>
      <c r="K35" s="50">
        <v>4.1139999999999999</v>
      </c>
      <c r="L35" s="82" t="s">
        <v>38</v>
      </c>
      <c r="M35" s="34">
        <v>0.99145000000000005</v>
      </c>
      <c r="N35" s="34">
        <v>3.1089859999999998</v>
      </c>
      <c r="O35" s="34">
        <v>1.359E-2</v>
      </c>
      <c r="P35" s="50">
        <v>0</v>
      </c>
      <c r="Q35" s="82" t="s">
        <v>38</v>
      </c>
      <c r="R35" s="34">
        <v>0</v>
      </c>
      <c r="S35" s="34">
        <v>0</v>
      </c>
      <c r="T35" s="34">
        <v>0</v>
      </c>
      <c r="U35" s="82" t="s">
        <v>38</v>
      </c>
      <c r="V35" s="82" t="s">
        <v>38</v>
      </c>
      <c r="W35" s="82" t="s">
        <v>38</v>
      </c>
      <c r="X35" s="82" t="s">
        <v>38</v>
      </c>
      <c r="Y35" s="82" t="s">
        <v>38</v>
      </c>
      <c r="Z35" s="82" t="s">
        <v>38</v>
      </c>
      <c r="AA35" s="82" t="s">
        <v>38</v>
      </c>
      <c r="AB35" s="82" t="s">
        <v>38</v>
      </c>
      <c r="AC35" s="34" t="s">
        <v>38</v>
      </c>
      <c r="AD35" s="34" t="s">
        <v>38</v>
      </c>
      <c r="AE35" s="38" t="s">
        <v>38</v>
      </c>
      <c r="AF35" s="38" t="s">
        <v>38</v>
      </c>
      <c r="AG35" s="38" t="s">
        <v>38</v>
      </c>
      <c r="AH35" s="38" t="s">
        <v>38</v>
      </c>
      <c r="AI35" s="82" t="s">
        <v>38</v>
      </c>
      <c r="AJ35" s="82" t="s">
        <v>38</v>
      </c>
      <c r="AK35" s="38">
        <v>4.1139999999999999</v>
      </c>
      <c r="AL35" s="34">
        <v>0</v>
      </c>
      <c r="AM35" s="50">
        <v>4.1139999999999999</v>
      </c>
      <c r="AN35" s="50">
        <v>0</v>
      </c>
      <c r="AO35" s="14"/>
    </row>
    <row r="36" spans="1:41" s="53" customFormat="1" ht="30.6" customHeight="1" x14ac:dyDescent="0.3">
      <c r="A36" s="13" t="s">
        <v>106</v>
      </c>
      <c r="B36" s="54" t="s">
        <v>105</v>
      </c>
      <c r="C36" s="14" t="s">
        <v>38</v>
      </c>
      <c r="D36" s="14" t="s">
        <v>152</v>
      </c>
      <c r="E36" s="14">
        <v>2016</v>
      </c>
      <c r="F36" s="14">
        <v>2016</v>
      </c>
      <c r="G36" s="14" t="s">
        <v>38</v>
      </c>
      <c r="H36" s="50">
        <v>3.6139999999999999</v>
      </c>
      <c r="I36" s="50">
        <v>3.6139999999999999</v>
      </c>
      <c r="J36" s="14" t="s">
        <v>38</v>
      </c>
      <c r="K36" s="50">
        <v>3.6139999999999999</v>
      </c>
      <c r="L36" s="82" t="s">
        <v>38</v>
      </c>
      <c r="M36" s="34">
        <v>0.86963000000000001</v>
      </c>
      <c r="N36" s="34">
        <v>2.732326</v>
      </c>
      <c r="O36" s="34">
        <v>1.1864E-2</v>
      </c>
      <c r="P36" s="50">
        <v>3.6139999999999999</v>
      </c>
      <c r="Q36" s="82" t="s">
        <v>38</v>
      </c>
      <c r="R36" s="34">
        <v>0.86963000000000001</v>
      </c>
      <c r="S36" s="34">
        <v>2.732326</v>
      </c>
      <c r="T36" s="34">
        <v>1.1864E-2</v>
      </c>
      <c r="U36" s="82" t="s">
        <v>38</v>
      </c>
      <c r="V36" s="82" t="s">
        <v>38</v>
      </c>
      <c r="W36" s="82" t="s">
        <v>38</v>
      </c>
      <c r="X36" s="82" t="s">
        <v>38</v>
      </c>
      <c r="Y36" s="82" t="s">
        <v>38</v>
      </c>
      <c r="Z36" s="82" t="s">
        <v>38</v>
      </c>
      <c r="AA36" s="82" t="s">
        <v>38</v>
      </c>
      <c r="AB36" s="82" t="s">
        <v>38</v>
      </c>
      <c r="AC36" s="34" t="s">
        <v>38</v>
      </c>
      <c r="AD36" s="34" t="s">
        <v>38</v>
      </c>
      <c r="AE36" s="38">
        <v>3.6139999999999999</v>
      </c>
      <c r="AF36" s="38" t="s">
        <v>38</v>
      </c>
      <c r="AG36" s="38" t="s">
        <v>38</v>
      </c>
      <c r="AH36" s="38" t="s">
        <v>38</v>
      </c>
      <c r="AI36" s="82" t="s">
        <v>38</v>
      </c>
      <c r="AJ36" s="82" t="s">
        <v>38</v>
      </c>
      <c r="AK36" s="38" t="s">
        <v>38</v>
      </c>
      <c r="AL36" s="34" t="s">
        <v>38</v>
      </c>
      <c r="AM36" s="50">
        <v>3.6139999999999999</v>
      </c>
      <c r="AN36" s="50">
        <v>3.6139999999999999</v>
      </c>
      <c r="AO36" s="14"/>
    </row>
    <row r="37" spans="1:41" s="53" customFormat="1" ht="29.4" customHeight="1" x14ac:dyDescent="0.3">
      <c r="A37" s="13" t="s">
        <v>108</v>
      </c>
      <c r="B37" s="54" t="s">
        <v>107</v>
      </c>
      <c r="C37" s="14" t="s">
        <v>38</v>
      </c>
      <c r="D37" s="14" t="s">
        <v>152</v>
      </c>
      <c r="E37" s="14">
        <v>2015</v>
      </c>
      <c r="F37" s="14">
        <v>2015</v>
      </c>
      <c r="G37" s="14" t="s">
        <v>38</v>
      </c>
      <c r="H37" s="50">
        <v>1.621</v>
      </c>
      <c r="I37" s="50">
        <v>1.621</v>
      </c>
      <c r="J37" s="14" t="s">
        <v>38</v>
      </c>
      <c r="K37" s="50">
        <v>1.621</v>
      </c>
      <c r="L37" s="82" t="s">
        <v>38</v>
      </c>
      <c r="M37" s="34">
        <v>0.406945</v>
      </c>
      <c r="N37" s="34">
        <v>1.2025619999999999</v>
      </c>
      <c r="O37" s="34">
        <v>1.1331000000000001E-2</v>
      </c>
      <c r="P37" s="50">
        <v>1.621</v>
      </c>
      <c r="Q37" s="82" t="s">
        <v>38</v>
      </c>
      <c r="R37" s="34">
        <v>0.406945</v>
      </c>
      <c r="S37" s="34">
        <v>1.2025619999999999</v>
      </c>
      <c r="T37" s="34">
        <v>1.1331000000000001E-2</v>
      </c>
      <c r="U37" s="82" t="s">
        <v>38</v>
      </c>
      <c r="V37" s="82" t="s">
        <v>38</v>
      </c>
      <c r="W37" s="82" t="s">
        <v>38</v>
      </c>
      <c r="X37" s="82" t="s">
        <v>38</v>
      </c>
      <c r="Y37" s="82" t="s">
        <v>38</v>
      </c>
      <c r="Z37" s="82" t="s">
        <v>38</v>
      </c>
      <c r="AA37" s="82" t="s">
        <v>38</v>
      </c>
      <c r="AB37" s="82" t="s">
        <v>38</v>
      </c>
      <c r="AC37" s="34">
        <v>1.621</v>
      </c>
      <c r="AD37" s="34">
        <v>0</v>
      </c>
      <c r="AE37" s="38" t="s">
        <v>38</v>
      </c>
      <c r="AF37" s="38" t="s">
        <v>38</v>
      </c>
      <c r="AG37" s="38" t="s">
        <v>38</v>
      </c>
      <c r="AH37" s="38" t="s">
        <v>38</v>
      </c>
      <c r="AI37" s="82" t="s">
        <v>38</v>
      </c>
      <c r="AJ37" s="82" t="s">
        <v>38</v>
      </c>
      <c r="AK37" s="38" t="s">
        <v>38</v>
      </c>
      <c r="AL37" s="34" t="s">
        <v>38</v>
      </c>
      <c r="AM37" s="50">
        <v>1.621</v>
      </c>
      <c r="AN37" s="50">
        <v>1.621</v>
      </c>
      <c r="AO37" s="14"/>
    </row>
    <row r="38" spans="1:41" s="53" customFormat="1" ht="29.4" customHeight="1" x14ac:dyDescent="0.3">
      <c r="A38" s="13" t="s">
        <v>110</v>
      </c>
      <c r="B38" s="54" t="s">
        <v>109</v>
      </c>
      <c r="C38" s="14" t="s">
        <v>38</v>
      </c>
      <c r="D38" s="14" t="s">
        <v>152</v>
      </c>
      <c r="E38" s="14">
        <v>2018</v>
      </c>
      <c r="F38" s="14">
        <v>2018</v>
      </c>
      <c r="G38" s="14" t="s">
        <v>38</v>
      </c>
      <c r="H38" s="50">
        <v>6.5890000000000004</v>
      </c>
      <c r="I38" s="50">
        <v>6.5890000000000004</v>
      </c>
      <c r="J38" s="14" t="s">
        <v>38</v>
      </c>
      <c r="K38" s="50">
        <v>6.5890000000000004</v>
      </c>
      <c r="L38" s="82" t="s">
        <v>38</v>
      </c>
      <c r="M38" s="34">
        <v>1.443851</v>
      </c>
      <c r="N38" s="34">
        <v>5.1321700000000003</v>
      </c>
      <c r="O38" s="34">
        <v>1.3018999999999999E-2</v>
      </c>
      <c r="P38" s="50">
        <v>6.5890000000000004</v>
      </c>
      <c r="Q38" s="82" t="s">
        <v>38</v>
      </c>
      <c r="R38" s="34">
        <v>1.443851</v>
      </c>
      <c r="S38" s="34">
        <v>5.1321700000000003</v>
      </c>
      <c r="T38" s="34">
        <v>1.3018999999999999E-2</v>
      </c>
      <c r="U38" s="82" t="s">
        <v>38</v>
      </c>
      <c r="V38" s="82" t="s">
        <v>38</v>
      </c>
      <c r="W38" s="82" t="s">
        <v>38</v>
      </c>
      <c r="X38" s="82" t="s">
        <v>38</v>
      </c>
      <c r="Y38" s="82" t="s">
        <v>38</v>
      </c>
      <c r="Z38" s="82" t="s">
        <v>38</v>
      </c>
      <c r="AA38" s="82" t="s">
        <v>38</v>
      </c>
      <c r="AB38" s="82" t="s">
        <v>38</v>
      </c>
      <c r="AC38" s="34" t="s">
        <v>38</v>
      </c>
      <c r="AD38" s="34" t="s">
        <v>38</v>
      </c>
      <c r="AE38" s="38" t="s">
        <v>38</v>
      </c>
      <c r="AF38" s="38" t="s">
        <v>38</v>
      </c>
      <c r="AG38" s="38" t="s">
        <v>38</v>
      </c>
      <c r="AH38" s="38" t="s">
        <v>38</v>
      </c>
      <c r="AI38" s="38">
        <v>6.5890000000000004</v>
      </c>
      <c r="AJ38" s="82">
        <v>4.1559999999999997</v>
      </c>
      <c r="AK38" s="38" t="s">
        <v>38</v>
      </c>
      <c r="AL38" s="34" t="s">
        <v>38</v>
      </c>
      <c r="AM38" s="50">
        <v>6.5890000000000004</v>
      </c>
      <c r="AN38" s="50">
        <v>6.5890000000000004</v>
      </c>
      <c r="AO38" s="14"/>
    </row>
    <row r="39" spans="1:41" s="53" customFormat="1" ht="33" customHeight="1" x14ac:dyDescent="0.3">
      <c r="A39" s="13" t="s">
        <v>112</v>
      </c>
      <c r="B39" s="54" t="s">
        <v>111</v>
      </c>
      <c r="C39" s="14" t="s">
        <v>38</v>
      </c>
      <c r="D39" s="14" t="s">
        <v>152</v>
      </c>
      <c r="E39" s="14">
        <v>2017</v>
      </c>
      <c r="F39" s="14">
        <v>2017</v>
      </c>
      <c r="G39" s="14" t="s">
        <v>38</v>
      </c>
      <c r="H39" s="50">
        <v>6.3220000000000001</v>
      </c>
      <c r="I39" s="50">
        <v>6.3220000000000001</v>
      </c>
      <c r="J39" s="14" t="s">
        <v>38</v>
      </c>
      <c r="K39" s="50">
        <v>6.3220000000000001</v>
      </c>
      <c r="L39" s="82" t="s">
        <v>38</v>
      </c>
      <c r="M39" s="34">
        <v>1.4734449999999999</v>
      </c>
      <c r="N39" s="34">
        <v>4.8360620000000001</v>
      </c>
      <c r="O39" s="34">
        <v>1.2433E-2</v>
      </c>
      <c r="P39" s="50">
        <v>6.3220000000000001</v>
      </c>
      <c r="Q39" s="82" t="s">
        <v>38</v>
      </c>
      <c r="R39" s="34">
        <v>1.4734449999999999</v>
      </c>
      <c r="S39" s="34">
        <v>4.8360620000000001</v>
      </c>
      <c r="T39" s="34">
        <v>1.2433E-2</v>
      </c>
      <c r="U39" s="82" t="s">
        <v>38</v>
      </c>
      <c r="V39" s="82" t="s">
        <v>38</v>
      </c>
      <c r="W39" s="82" t="s">
        <v>38</v>
      </c>
      <c r="X39" s="82" t="s">
        <v>38</v>
      </c>
      <c r="Y39" s="82" t="s">
        <v>38</v>
      </c>
      <c r="Z39" s="82" t="s">
        <v>38</v>
      </c>
      <c r="AA39" s="82" t="s">
        <v>38</v>
      </c>
      <c r="AB39" s="82" t="s">
        <v>38</v>
      </c>
      <c r="AC39" s="34" t="s">
        <v>38</v>
      </c>
      <c r="AD39" s="34" t="s">
        <v>38</v>
      </c>
      <c r="AE39" s="38" t="s">
        <v>38</v>
      </c>
      <c r="AF39" s="38" t="s">
        <v>38</v>
      </c>
      <c r="AG39" s="38">
        <v>6.3220000000000001</v>
      </c>
      <c r="AH39" s="38">
        <v>2.5830000000000002</v>
      </c>
      <c r="AI39" s="82" t="s">
        <v>38</v>
      </c>
      <c r="AJ39" s="82" t="s">
        <v>38</v>
      </c>
      <c r="AK39" s="38" t="s">
        <v>38</v>
      </c>
      <c r="AL39" s="34" t="s">
        <v>38</v>
      </c>
      <c r="AM39" s="50">
        <v>6.3220000000000001</v>
      </c>
      <c r="AN39" s="50">
        <v>6.3220000000000001</v>
      </c>
      <c r="AO39" s="14"/>
    </row>
    <row r="40" spans="1:41" s="53" customFormat="1" ht="32.4" customHeight="1" x14ac:dyDescent="0.3">
      <c r="A40" s="13" t="s">
        <v>114</v>
      </c>
      <c r="B40" s="54" t="s">
        <v>113</v>
      </c>
      <c r="C40" s="14" t="s">
        <v>38</v>
      </c>
      <c r="D40" s="14" t="s">
        <v>152</v>
      </c>
      <c r="E40" s="14">
        <v>2019</v>
      </c>
      <c r="F40" s="14">
        <v>2019</v>
      </c>
      <c r="G40" s="14" t="s">
        <v>38</v>
      </c>
      <c r="H40" s="50">
        <v>2.2989999999999999</v>
      </c>
      <c r="I40" s="50">
        <v>0</v>
      </c>
      <c r="J40" s="14" t="s">
        <v>38</v>
      </c>
      <c r="K40" s="50">
        <v>2.2989999999999999</v>
      </c>
      <c r="L40" s="82" t="s">
        <v>38</v>
      </c>
      <c r="M40" s="34">
        <v>0.52544999999999997</v>
      </c>
      <c r="N40" s="34">
        <v>1.759968</v>
      </c>
      <c r="O40" s="34">
        <v>1.359E-2</v>
      </c>
      <c r="P40" s="34">
        <v>0</v>
      </c>
      <c r="Q40" s="34" t="s">
        <v>38</v>
      </c>
      <c r="R40" s="34">
        <v>0</v>
      </c>
      <c r="S40" s="34">
        <v>0</v>
      </c>
      <c r="T40" s="34">
        <v>0</v>
      </c>
      <c r="U40" s="82" t="s">
        <v>38</v>
      </c>
      <c r="V40" s="82" t="s">
        <v>38</v>
      </c>
      <c r="W40" s="82" t="s">
        <v>38</v>
      </c>
      <c r="X40" s="82" t="s">
        <v>38</v>
      </c>
      <c r="Y40" s="82" t="s">
        <v>38</v>
      </c>
      <c r="Z40" s="82" t="s">
        <v>38</v>
      </c>
      <c r="AA40" s="82" t="s">
        <v>38</v>
      </c>
      <c r="AB40" s="82" t="s">
        <v>38</v>
      </c>
      <c r="AC40" s="34" t="s">
        <v>38</v>
      </c>
      <c r="AD40" s="34" t="s">
        <v>38</v>
      </c>
      <c r="AE40" s="38" t="s">
        <v>38</v>
      </c>
      <c r="AF40" s="38" t="s">
        <v>38</v>
      </c>
      <c r="AG40" s="38" t="s">
        <v>38</v>
      </c>
      <c r="AH40" s="38" t="s">
        <v>38</v>
      </c>
      <c r="AI40" s="82" t="s">
        <v>38</v>
      </c>
      <c r="AJ40" s="82" t="s">
        <v>38</v>
      </c>
      <c r="AK40" s="38">
        <v>2.2989999999999999</v>
      </c>
      <c r="AL40" s="34">
        <v>0</v>
      </c>
      <c r="AM40" s="50">
        <v>2.2989999999999999</v>
      </c>
      <c r="AN40" s="50">
        <v>0</v>
      </c>
      <c r="AO40" s="14"/>
    </row>
    <row r="41" spans="1:41" s="53" customFormat="1" ht="31.8" customHeight="1" x14ac:dyDescent="0.3">
      <c r="A41" s="13" t="s">
        <v>116</v>
      </c>
      <c r="B41" s="54" t="s">
        <v>115</v>
      </c>
      <c r="C41" s="14" t="s">
        <v>38</v>
      </c>
      <c r="D41" s="14" t="s">
        <v>152</v>
      </c>
      <c r="E41" s="14">
        <v>2019</v>
      </c>
      <c r="F41" s="14">
        <v>2019</v>
      </c>
      <c r="G41" s="14" t="s">
        <v>38</v>
      </c>
      <c r="H41" s="50">
        <v>4.2629999999999999</v>
      </c>
      <c r="I41" s="50">
        <v>4.2629999999999999</v>
      </c>
      <c r="J41" s="14" t="s">
        <v>38</v>
      </c>
      <c r="K41" s="50">
        <v>4.2629999999999999</v>
      </c>
      <c r="L41" s="82" t="s">
        <v>38</v>
      </c>
      <c r="M41" s="34">
        <v>0.98945000000000005</v>
      </c>
      <c r="N41" s="34">
        <v>3.2601059999999999</v>
      </c>
      <c r="O41" s="34">
        <v>1.359E-2</v>
      </c>
      <c r="P41" s="50">
        <v>4.2629999999999999</v>
      </c>
      <c r="Q41" s="82" t="s">
        <v>38</v>
      </c>
      <c r="R41" s="34">
        <v>0.98945000000000005</v>
      </c>
      <c r="S41" s="34">
        <v>3.2601059999999999</v>
      </c>
      <c r="T41" s="34">
        <v>1.359E-2</v>
      </c>
      <c r="U41" s="82" t="s">
        <v>38</v>
      </c>
      <c r="V41" s="82" t="s">
        <v>38</v>
      </c>
      <c r="W41" s="82" t="s">
        <v>38</v>
      </c>
      <c r="X41" s="82" t="s">
        <v>38</v>
      </c>
      <c r="Y41" s="82" t="s">
        <v>38</v>
      </c>
      <c r="Z41" s="82" t="s">
        <v>38</v>
      </c>
      <c r="AA41" s="82" t="s">
        <v>38</v>
      </c>
      <c r="AB41" s="82" t="s">
        <v>38</v>
      </c>
      <c r="AC41" s="34" t="s">
        <v>38</v>
      </c>
      <c r="AD41" s="34" t="s">
        <v>38</v>
      </c>
      <c r="AE41" s="38" t="s">
        <v>38</v>
      </c>
      <c r="AF41" s="38" t="s">
        <v>38</v>
      </c>
      <c r="AG41" s="38" t="s">
        <v>38</v>
      </c>
      <c r="AH41" s="38" t="s">
        <v>38</v>
      </c>
      <c r="AI41" s="82" t="s">
        <v>38</v>
      </c>
      <c r="AJ41" s="82" t="s">
        <v>38</v>
      </c>
      <c r="AK41" s="38">
        <v>4.2640000000000002</v>
      </c>
      <c r="AL41" s="34">
        <v>4.2640000000000002</v>
      </c>
      <c r="AM41" s="50">
        <v>4.2629999999999999</v>
      </c>
      <c r="AN41" s="50">
        <v>4.2629999999999999</v>
      </c>
      <c r="AO41" s="14"/>
    </row>
    <row r="42" spans="1:41" s="53" customFormat="1" ht="37.200000000000003" customHeight="1" x14ac:dyDescent="0.3">
      <c r="A42" s="13" t="s">
        <v>118</v>
      </c>
      <c r="B42" s="54" t="s">
        <v>117</v>
      </c>
      <c r="C42" s="14" t="s">
        <v>38</v>
      </c>
      <c r="D42" s="14" t="s">
        <v>152</v>
      </c>
      <c r="E42" s="14">
        <v>2016</v>
      </c>
      <c r="F42" s="14">
        <v>2016</v>
      </c>
      <c r="G42" s="14" t="s">
        <v>38</v>
      </c>
      <c r="H42" s="50">
        <v>8.4320000000000004</v>
      </c>
      <c r="I42" s="50">
        <v>8.4320000000000004</v>
      </c>
      <c r="J42" s="14" t="s">
        <v>38</v>
      </c>
      <c r="K42" s="50">
        <v>8.4320000000000004</v>
      </c>
      <c r="L42" s="82" t="s">
        <v>38</v>
      </c>
      <c r="M42" s="34">
        <v>1.8109649999999999</v>
      </c>
      <c r="N42" s="34">
        <v>6.6090410000000004</v>
      </c>
      <c r="O42" s="34">
        <v>1.1864E-2</v>
      </c>
      <c r="P42" s="50">
        <v>8.4320000000000004</v>
      </c>
      <c r="Q42" s="82" t="s">
        <v>38</v>
      </c>
      <c r="R42" s="34">
        <v>1.8109649999999999</v>
      </c>
      <c r="S42" s="34">
        <v>6.6090410000000004</v>
      </c>
      <c r="T42" s="34">
        <v>1.1864E-2</v>
      </c>
      <c r="U42" s="82" t="s">
        <v>38</v>
      </c>
      <c r="V42" s="82" t="s">
        <v>38</v>
      </c>
      <c r="W42" s="82" t="s">
        <v>38</v>
      </c>
      <c r="X42" s="82" t="s">
        <v>38</v>
      </c>
      <c r="Y42" s="82" t="s">
        <v>38</v>
      </c>
      <c r="Z42" s="82" t="s">
        <v>38</v>
      </c>
      <c r="AA42" s="82" t="s">
        <v>38</v>
      </c>
      <c r="AB42" s="82" t="s">
        <v>38</v>
      </c>
      <c r="AC42" s="34" t="s">
        <v>38</v>
      </c>
      <c r="AD42" s="34" t="s">
        <v>38</v>
      </c>
      <c r="AE42" s="38">
        <v>8.4320000000000004</v>
      </c>
      <c r="AF42" s="38">
        <v>5.2590000000000003</v>
      </c>
      <c r="AG42" s="38" t="s">
        <v>38</v>
      </c>
      <c r="AH42" s="38" t="s">
        <v>38</v>
      </c>
      <c r="AI42" s="82" t="s">
        <v>38</v>
      </c>
      <c r="AJ42" s="82" t="s">
        <v>38</v>
      </c>
      <c r="AK42" s="38" t="s">
        <v>38</v>
      </c>
      <c r="AL42" s="34" t="s">
        <v>38</v>
      </c>
      <c r="AM42" s="50">
        <v>8.4320000000000004</v>
      </c>
      <c r="AN42" s="50">
        <v>8.4320000000000004</v>
      </c>
      <c r="AO42" s="14"/>
    </row>
    <row r="43" spans="1:41" s="53" customFormat="1" ht="28.8" customHeight="1" x14ac:dyDescent="0.3">
      <c r="A43" s="13" t="s">
        <v>120</v>
      </c>
      <c r="B43" s="52" t="s">
        <v>119</v>
      </c>
      <c r="C43" s="14" t="s">
        <v>38</v>
      </c>
      <c r="D43" s="14" t="s">
        <v>152</v>
      </c>
      <c r="E43" s="14">
        <v>2015</v>
      </c>
      <c r="F43" s="14">
        <v>2015</v>
      </c>
      <c r="G43" s="14" t="s">
        <v>38</v>
      </c>
      <c r="H43" s="50">
        <v>2.8719999999999999</v>
      </c>
      <c r="I43" s="50">
        <v>2.8719999999999999</v>
      </c>
      <c r="J43" s="14" t="s">
        <v>38</v>
      </c>
      <c r="K43" s="50">
        <v>2.8719999999999999</v>
      </c>
      <c r="L43" s="82" t="s">
        <v>38</v>
      </c>
      <c r="M43" s="34">
        <v>0.94244499999999998</v>
      </c>
      <c r="N43" s="34">
        <v>1.906695</v>
      </c>
      <c r="O43" s="34">
        <v>2.2662000000000002E-2</v>
      </c>
      <c r="P43" s="50">
        <v>2.8719999999999999</v>
      </c>
      <c r="Q43" s="82" t="s">
        <v>38</v>
      </c>
      <c r="R43" s="34">
        <v>0.94244499999999998</v>
      </c>
      <c r="S43" s="34">
        <v>1.906695</v>
      </c>
      <c r="T43" s="34">
        <v>2.2662000000000002E-2</v>
      </c>
      <c r="U43" s="82" t="s">
        <v>38</v>
      </c>
      <c r="V43" s="82" t="s">
        <v>38</v>
      </c>
      <c r="W43" s="82" t="s">
        <v>38</v>
      </c>
      <c r="X43" s="82" t="s">
        <v>38</v>
      </c>
      <c r="Y43" s="82" t="s">
        <v>38</v>
      </c>
      <c r="Z43" s="82" t="s">
        <v>38</v>
      </c>
      <c r="AA43" s="82" t="s">
        <v>38</v>
      </c>
      <c r="AB43" s="82" t="s">
        <v>38</v>
      </c>
      <c r="AC43" s="34">
        <v>2.8719999999999999</v>
      </c>
      <c r="AD43" s="34">
        <v>0</v>
      </c>
      <c r="AE43" s="38" t="s">
        <v>38</v>
      </c>
      <c r="AF43" s="38" t="s">
        <v>38</v>
      </c>
      <c r="AG43" s="38" t="s">
        <v>38</v>
      </c>
      <c r="AH43" s="38" t="s">
        <v>38</v>
      </c>
      <c r="AI43" s="82" t="s">
        <v>38</v>
      </c>
      <c r="AJ43" s="82" t="s">
        <v>38</v>
      </c>
      <c r="AK43" s="38" t="s">
        <v>38</v>
      </c>
      <c r="AL43" s="34" t="s">
        <v>38</v>
      </c>
      <c r="AM43" s="50">
        <v>2.8719999999999999</v>
      </c>
      <c r="AN43" s="50">
        <v>2.8719999999999999</v>
      </c>
      <c r="AO43" s="14"/>
    </row>
    <row r="44" spans="1:41" s="53" customFormat="1" ht="33" customHeight="1" x14ac:dyDescent="0.3">
      <c r="A44" s="13" t="s">
        <v>174</v>
      </c>
      <c r="B44" s="54" t="s">
        <v>175</v>
      </c>
      <c r="C44" s="71" t="s">
        <v>38</v>
      </c>
      <c r="D44" s="14" t="s">
        <v>38</v>
      </c>
      <c r="E44" s="14">
        <v>2019</v>
      </c>
      <c r="F44" s="14" t="s">
        <v>38</v>
      </c>
      <c r="G44" s="14">
        <v>2019</v>
      </c>
      <c r="H44" s="50">
        <v>0</v>
      </c>
      <c r="I44" s="50">
        <v>3.7616010000000002</v>
      </c>
      <c r="J44" s="14" t="s">
        <v>38</v>
      </c>
      <c r="K44" s="50">
        <v>0</v>
      </c>
      <c r="L44" s="82" t="s">
        <v>38</v>
      </c>
      <c r="M44" s="34">
        <v>0</v>
      </c>
      <c r="N44" s="34">
        <v>0</v>
      </c>
      <c r="O44" s="34">
        <v>0</v>
      </c>
      <c r="P44" s="34">
        <f>R44+S44+T44</f>
        <v>3.7615859999999999</v>
      </c>
      <c r="Q44" s="34" t="s">
        <v>38</v>
      </c>
      <c r="R44" s="34">
        <v>1.2219899999999999</v>
      </c>
      <c r="S44" s="34">
        <v>2.5270000000000001</v>
      </c>
      <c r="T44" s="34">
        <v>1.2596E-2</v>
      </c>
      <c r="U44" s="82" t="s">
        <v>38</v>
      </c>
      <c r="V44" s="82" t="s">
        <v>38</v>
      </c>
      <c r="W44" s="82" t="s">
        <v>38</v>
      </c>
      <c r="X44" s="82" t="s">
        <v>38</v>
      </c>
      <c r="Y44" s="82" t="s">
        <v>38</v>
      </c>
      <c r="Z44" s="82" t="s">
        <v>38</v>
      </c>
      <c r="AA44" s="82" t="s">
        <v>38</v>
      </c>
      <c r="AB44" s="82" t="s">
        <v>38</v>
      </c>
      <c r="AC44" s="34" t="s">
        <v>38</v>
      </c>
      <c r="AD44" s="34" t="s">
        <v>38</v>
      </c>
      <c r="AE44" s="82" t="s">
        <v>38</v>
      </c>
      <c r="AF44" s="82" t="s">
        <v>38</v>
      </c>
      <c r="AG44" s="82" t="s">
        <v>38</v>
      </c>
      <c r="AH44" s="82" t="s">
        <v>38</v>
      </c>
      <c r="AI44" s="82" t="s">
        <v>38</v>
      </c>
      <c r="AJ44" s="82" t="s">
        <v>38</v>
      </c>
      <c r="AK44" s="34">
        <v>0</v>
      </c>
      <c r="AL44" s="34">
        <v>3.762</v>
      </c>
      <c r="AM44" s="50">
        <v>0</v>
      </c>
      <c r="AN44" s="50">
        <v>3.7616010000000002</v>
      </c>
      <c r="AO44" s="14"/>
    </row>
    <row r="45" spans="1:41" s="53" customFormat="1" ht="33" customHeight="1" x14ac:dyDescent="0.3">
      <c r="A45" s="13" t="s">
        <v>180</v>
      </c>
      <c r="B45" s="54" t="s">
        <v>181</v>
      </c>
      <c r="C45" s="71" t="s">
        <v>38</v>
      </c>
      <c r="D45" s="14" t="s">
        <v>38</v>
      </c>
      <c r="E45" s="14">
        <v>2019</v>
      </c>
      <c r="F45" s="14" t="s">
        <v>38</v>
      </c>
      <c r="G45" s="14">
        <v>2019</v>
      </c>
      <c r="H45" s="50">
        <v>0</v>
      </c>
      <c r="I45" s="50">
        <v>3.18</v>
      </c>
      <c r="J45" s="14" t="s">
        <v>38</v>
      </c>
      <c r="K45" s="50">
        <v>0</v>
      </c>
      <c r="L45" s="82" t="s">
        <v>38</v>
      </c>
      <c r="M45" s="34">
        <v>0</v>
      </c>
      <c r="N45" s="34">
        <v>0</v>
      </c>
      <c r="O45" s="34">
        <v>0</v>
      </c>
      <c r="P45" s="34">
        <f>R45+S45+T45</f>
        <v>3.180069</v>
      </c>
      <c r="Q45" s="34" t="s">
        <v>38</v>
      </c>
      <c r="R45" s="34">
        <v>0.85627399999999998</v>
      </c>
      <c r="S45" s="34">
        <v>2.3069999999999999</v>
      </c>
      <c r="T45" s="34">
        <v>1.6795000000000001E-2</v>
      </c>
      <c r="U45" s="82" t="s">
        <v>38</v>
      </c>
      <c r="V45" s="82" t="s">
        <v>38</v>
      </c>
      <c r="W45" s="82" t="s">
        <v>38</v>
      </c>
      <c r="X45" s="82" t="s">
        <v>38</v>
      </c>
      <c r="Y45" s="82" t="s">
        <v>38</v>
      </c>
      <c r="Z45" s="82" t="s">
        <v>38</v>
      </c>
      <c r="AA45" s="82" t="s">
        <v>38</v>
      </c>
      <c r="AB45" s="82" t="s">
        <v>38</v>
      </c>
      <c r="AC45" s="82" t="s">
        <v>38</v>
      </c>
      <c r="AD45" s="82" t="s">
        <v>38</v>
      </c>
      <c r="AE45" s="82" t="s">
        <v>38</v>
      </c>
      <c r="AF45" s="82" t="s">
        <v>38</v>
      </c>
      <c r="AG45" s="82" t="s">
        <v>38</v>
      </c>
      <c r="AH45" s="82" t="s">
        <v>38</v>
      </c>
      <c r="AI45" s="82" t="s">
        <v>38</v>
      </c>
      <c r="AJ45" s="82" t="s">
        <v>38</v>
      </c>
      <c r="AK45" s="34">
        <v>0</v>
      </c>
      <c r="AL45" s="34">
        <v>3.18</v>
      </c>
      <c r="AM45" s="50">
        <v>0</v>
      </c>
      <c r="AN45" s="50">
        <v>3.18</v>
      </c>
      <c r="AO45" s="14"/>
    </row>
    <row r="46" spans="1:41" s="33" customFormat="1" ht="32.4" customHeight="1" x14ac:dyDescent="0.3">
      <c r="A46" s="16" t="s">
        <v>121</v>
      </c>
      <c r="B46" s="55" t="s">
        <v>153</v>
      </c>
      <c r="C46" s="12" t="s">
        <v>38</v>
      </c>
      <c r="D46" s="12" t="s">
        <v>152</v>
      </c>
      <c r="E46" s="12">
        <v>2018</v>
      </c>
      <c r="F46" s="12">
        <v>2018</v>
      </c>
      <c r="G46" s="12" t="s">
        <v>38</v>
      </c>
      <c r="H46" s="51">
        <v>1.214</v>
      </c>
      <c r="I46" s="24">
        <v>1.214</v>
      </c>
      <c r="J46" s="12" t="s">
        <v>38</v>
      </c>
      <c r="K46" s="51">
        <v>1.214</v>
      </c>
      <c r="L46" s="22" t="s">
        <v>38</v>
      </c>
      <c r="M46" s="24">
        <v>0.33143899999999998</v>
      </c>
      <c r="N46" s="24">
        <v>0.87002000000000002</v>
      </c>
      <c r="O46" s="24">
        <v>1.3018E-2</v>
      </c>
      <c r="P46" s="51">
        <v>1.2135</v>
      </c>
      <c r="Q46" s="22" t="s">
        <v>38</v>
      </c>
      <c r="R46" s="24">
        <v>0.33143899999999998</v>
      </c>
      <c r="S46" s="24">
        <v>0.87002000000000002</v>
      </c>
      <c r="T46" s="24">
        <v>1.3018E-2</v>
      </c>
      <c r="U46" s="22" t="s">
        <v>38</v>
      </c>
      <c r="V46" s="22" t="s">
        <v>38</v>
      </c>
      <c r="W46" s="22" t="s">
        <v>38</v>
      </c>
      <c r="X46" s="22" t="s">
        <v>38</v>
      </c>
      <c r="Y46" s="22" t="s">
        <v>38</v>
      </c>
      <c r="Z46" s="22" t="s">
        <v>38</v>
      </c>
      <c r="AA46" s="22" t="s">
        <v>38</v>
      </c>
      <c r="AB46" s="22" t="s">
        <v>38</v>
      </c>
      <c r="AC46" s="24" t="s">
        <v>38</v>
      </c>
      <c r="AD46" s="24" t="s">
        <v>38</v>
      </c>
      <c r="AE46" s="35" t="s">
        <v>38</v>
      </c>
      <c r="AF46" s="35" t="s">
        <v>38</v>
      </c>
      <c r="AG46" s="35" t="s">
        <v>38</v>
      </c>
      <c r="AH46" s="35" t="s">
        <v>38</v>
      </c>
      <c r="AI46" s="35">
        <v>1.214</v>
      </c>
      <c r="AJ46" s="22">
        <f>1.172</f>
        <v>1.1719999999999999</v>
      </c>
      <c r="AK46" s="35" t="s">
        <v>38</v>
      </c>
      <c r="AL46" s="24" t="s">
        <v>38</v>
      </c>
      <c r="AM46" s="51">
        <v>1.214</v>
      </c>
      <c r="AN46" s="24">
        <v>1.214</v>
      </c>
      <c r="AO46" s="12"/>
    </row>
    <row r="47" spans="1:41" s="33" customFormat="1" ht="24.6" customHeight="1" x14ac:dyDescent="0.3">
      <c r="A47" s="16" t="s">
        <v>151</v>
      </c>
      <c r="B47" s="56" t="s">
        <v>122</v>
      </c>
      <c r="C47" s="12" t="s">
        <v>38</v>
      </c>
      <c r="D47" s="12" t="s">
        <v>38</v>
      </c>
      <c r="E47" s="12" t="s">
        <v>38</v>
      </c>
      <c r="F47" s="12" t="s">
        <v>38</v>
      </c>
      <c r="G47" s="12" t="s">
        <v>38</v>
      </c>
      <c r="H47" s="51">
        <f>H48+H49+H50+H51+H52+H54+H53+H55+H56+H57+H58+H59+H60</f>
        <v>7.6599999999999993</v>
      </c>
      <c r="I47" s="24">
        <f>I48+I49+I50+I51+I52+I53+I54+I55+I56+I57+I58+I59+I60</f>
        <v>7.6599999999999993</v>
      </c>
      <c r="J47" s="12" t="s">
        <v>38</v>
      </c>
      <c r="K47" s="51">
        <f>K48+K49+K50+K51+K52+K54+K53+K55+K56+K57+K58+K59+K60</f>
        <v>7.6599999999999993</v>
      </c>
      <c r="L47" s="22" t="s">
        <v>38</v>
      </c>
      <c r="M47" s="24">
        <f>M48+M49+M50+M51+M52+M53+M54+M55+M56+M57+M58+M59+M60</f>
        <v>2.8657949999999999</v>
      </c>
      <c r="N47" s="24">
        <f>N49+N48+N50+N51+N52+N53+N54+N55+N56+N57+N58+N59+N60</f>
        <v>4.794448</v>
      </c>
      <c r="O47" s="24" t="s">
        <v>38</v>
      </c>
      <c r="P47" s="51">
        <f>P48+P49+P50+P51+P52+P54+P53+P55+P56+P57+P58+P59+P60</f>
        <v>7.6599999999999993</v>
      </c>
      <c r="Q47" s="22" t="s">
        <v>38</v>
      </c>
      <c r="R47" s="24">
        <f>R48+R49+R50+R51+R52+R53+R54+R55+R56+R57+R58+R59+R60</f>
        <v>2.8657949999999999</v>
      </c>
      <c r="S47" s="24">
        <f>S49+S48+S50+S51+S52+S53+S54+S55+S56+S57+S58+S59+S60</f>
        <v>4.7941690000000001</v>
      </c>
      <c r="T47" s="24" t="s">
        <v>38</v>
      </c>
      <c r="U47" s="22" t="s">
        <v>38</v>
      </c>
      <c r="V47" s="22" t="s">
        <v>38</v>
      </c>
      <c r="W47" s="22" t="s">
        <v>38</v>
      </c>
      <c r="X47" s="22" t="s">
        <v>38</v>
      </c>
      <c r="Y47" s="22" t="s">
        <v>38</v>
      </c>
      <c r="Z47" s="22" t="s">
        <v>38</v>
      </c>
      <c r="AA47" s="22" t="s">
        <v>38</v>
      </c>
      <c r="AB47" s="22" t="s">
        <v>38</v>
      </c>
      <c r="AC47" s="24">
        <f>AC48+AC60</f>
        <v>0.997</v>
      </c>
      <c r="AD47" s="24">
        <f>AD48+AD60</f>
        <v>0</v>
      </c>
      <c r="AE47" s="35" t="s">
        <v>38</v>
      </c>
      <c r="AF47" s="35" t="s">
        <v>38</v>
      </c>
      <c r="AG47" s="35">
        <f>AG50+AG51+AG52+AG53+AG56</f>
        <v>3.2109999999999999</v>
      </c>
      <c r="AH47" s="35">
        <f>AH50+AH52+AH51+AH53+AH56</f>
        <v>3.992</v>
      </c>
      <c r="AI47" s="35">
        <f>AI49+AI54+AI55+AI59+AI58</f>
        <v>2.819</v>
      </c>
      <c r="AJ47" s="22">
        <f>AJ49+AJ54+AJ55+AJ58+AJ59</f>
        <v>2.444</v>
      </c>
      <c r="AK47" s="35">
        <f>AK57</f>
        <v>0.63400000000000001</v>
      </c>
      <c r="AL47" s="22">
        <f>AL57</f>
        <v>0.63400000000000001</v>
      </c>
      <c r="AM47" s="51">
        <f>AM48+AM49+AM50+AM51+AM52+AM54+AM53+AM55+AM56+AM57+AM58+AM59+AM60</f>
        <v>7.6599999999999993</v>
      </c>
      <c r="AN47" s="24">
        <f>AN48+AN49+AN50+AN51+AN52+AN53+AN54+AN55+AN56+AN57+AN58+AN59+AN60</f>
        <v>7.6599999999999993</v>
      </c>
      <c r="AO47" s="14"/>
    </row>
    <row r="48" spans="1:41" s="53" customFormat="1" ht="19.95" customHeight="1" x14ac:dyDescent="0.3">
      <c r="A48" s="13" t="s">
        <v>124</v>
      </c>
      <c r="B48" s="54" t="s">
        <v>123</v>
      </c>
      <c r="C48" s="14" t="s">
        <v>38</v>
      </c>
      <c r="D48" s="14" t="s">
        <v>152</v>
      </c>
      <c r="E48" s="14">
        <v>2015</v>
      </c>
      <c r="F48" s="14">
        <v>2015</v>
      </c>
      <c r="G48" s="14" t="s">
        <v>38</v>
      </c>
      <c r="H48" s="50">
        <v>0.40400000000000003</v>
      </c>
      <c r="I48" s="50">
        <v>0.40400000000000003</v>
      </c>
      <c r="J48" s="14" t="s">
        <v>38</v>
      </c>
      <c r="K48" s="50">
        <v>0.40400000000000003</v>
      </c>
      <c r="L48" s="82" t="s">
        <v>38</v>
      </c>
      <c r="M48" s="34">
        <v>0.15077299999999999</v>
      </c>
      <c r="N48" s="34">
        <v>0.252695</v>
      </c>
      <c r="O48" s="34" t="s">
        <v>38</v>
      </c>
      <c r="P48" s="50">
        <v>0.40400000000000003</v>
      </c>
      <c r="Q48" s="82" t="s">
        <v>38</v>
      </c>
      <c r="R48" s="34">
        <v>0.15077299999999999</v>
      </c>
      <c r="S48" s="34">
        <v>0.252695</v>
      </c>
      <c r="T48" s="34" t="s">
        <v>38</v>
      </c>
      <c r="U48" s="82" t="s">
        <v>38</v>
      </c>
      <c r="V48" s="82" t="s">
        <v>38</v>
      </c>
      <c r="W48" s="82" t="s">
        <v>38</v>
      </c>
      <c r="X48" s="82" t="s">
        <v>38</v>
      </c>
      <c r="Y48" s="82" t="s">
        <v>38</v>
      </c>
      <c r="Z48" s="82" t="s">
        <v>38</v>
      </c>
      <c r="AA48" s="82" t="s">
        <v>38</v>
      </c>
      <c r="AB48" s="82" t="s">
        <v>38</v>
      </c>
      <c r="AC48" s="34">
        <v>0.40300000000000002</v>
      </c>
      <c r="AD48" s="34">
        <v>0</v>
      </c>
      <c r="AE48" s="38" t="s">
        <v>38</v>
      </c>
      <c r="AF48" s="38" t="s">
        <v>38</v>
      </c>
      <c r="AG48" s="38" t="s">
        <v>38</v>
      </c>
      <c r="AH48" s="38" t="s">
        <v>38</v>
      </c>
      <c r="AI48" s="38" t="s">
        <v>38</v>
      </c>
      <c r="AJ48" s="82" t="s">
        <v>38</v>
      </c>
      <c r="AK48" s="82" t="s">
        <v>38</v>
      </c>
      <c r="AL48" s="82" t="s">
        <v>38</v>
      </c>
      <c r="AM48" s="50">
        <v>0.40400000000000003</v>
      </c>
      <c r="AN48" s="50">
        <v>0.40400000000000003</v>
      </c>
      <c r="AO48" s="14"/>
    </row>
    <row r="49" spans="1:41" s="53" customFormat="1" ht="19.95" customHeight="1" x14ac:dyDescent="0.3">
      <c r="A49" s="13" t="s">
        <v>126</v>
      </c>
      <c r="B49" s="54" t="s">
        <v>125</v>
      </c>
      <c r="C49" s="14" t="s">
        <v>38</v>
      </c>
      <c r="D49" s="14" t="s">
        <v>152</v>
      </c>
      <c r="E49" s="14">
        <v>2018</v>
      </c>
      <c r="F49" s="14">
        <v>2018</v>
      </c>
      <c r="G49" s="14" t="s">
        <v>38</v>
      </c>
      <c r="H49" s="50">
        <v>0.68</v>
      </c>
      <c r="I49" s="50">
        <v>0.68</v>
      </c>
      <c r="J49" s="14" t="s">
        <v>38</v>
      </c>
      <c r="K49" s="50">
        <v>0.68</v>
      </c>
      <c r="L49" s="82" t="s">
        <v>38</v>
      </c>
      <c r="M49" s="34">
        <v>0.25345000000000001</v>
      </c>
      <c r="N49" s="34">
        <v>0.42677599999999999</v>
      </c>
      <c r="O49" s="34" t="s">
        <v>38</v>
      </c>
      <c r="P49" s="50">
        <v>0.68</v>
      </c>
      <c r="Q49" s="82" t="s">
        <v>38</v>
      </c>
      <c r="R49" s="34">
        <v>0.25345000000000001</v>
      </c>
      <c r="S49" s="34">
        <v>0.42677599999999999</v>
      </c>
      <c r="T49" s="34" t="s">
        <v>38</v>
      </c>
      <c r="U49" s="82" t="s">
        <v>38</v>
      </c>
      <c r="V49" s="82" t="s">
        <v>38</v>
      </c>
      <c r="W49" s="82" t="s">
        <v>38</v>
      </c>
      <c r="X49" s="82" t="s">
        <v>38</v>
      </c>
      <c r="Y49" s="82" t="s">
        <v>38</v>
      </c>
      <c r="Z49" s="82" t="s">
        <v>38</v>
      </c>
      <c r="AA49" s="82" t="s">
        <v>38</v>
      </c>
      <c r="AB49" s="82" t="s">
        <v>38</v>
      </c>
      <c r="AC49" s="34" t="s">
        <v>38</v>
      </c>
      <c r="AD49" s="34" t="s">
        <v>38</v>
      </c>
      <c r="AE49" s="38" t="s">
        <v>38</v>
      </c>
      <c r="AF49" s="38" t="s">
        <v>38</v>
      </c>
      <c r="AG49" s="38" t="s">
        <v>38</v>
      </c>
      <c r="AH49" s="38" t="s">
        <v>38</v>
      </c>
      <c r="AI49" s="38">
        <v>0.68100000000000005</v>
      </c>
      <c r="AJ49" s="82">
        <v>0.77100000000000002</v>
      </c>
      <c r="AK49" s="82" t="s">
        <v>38</v>
      </c>
      <c r="AL49" s="82" t="s">
        <v>38</v>
      </c>
      <c r="AM49" s="50">
        <v>0.68</v>
      </c>
      <c r="AN49" s="50">
        <v>0.68</v>
      </c>
      <c r="AO49" s="14"/>
    </row>
    <row r="50" spans="1:41" s="53" customFormat="1" ht="19.95" customHeight="1" x14ac:dyDescent="0.3">
      <c r="A50" s="13" t="s">
        <v>128</v>
      </c>
      <c r="B50" s="54" t="s">
        <v>127</v>
      </c>
      <c r="C50" s="14" t="s">
        <v>38</v>
      </c>
      <c r="D50" s="14" t="s">
        <v>152</v>
      </c>
      <c r="E50" s="14">
        <v>2017</v>
      </c>
      <c r="F50" s="14">
        <v>2017</v>
      </c>
      <c r="G50" s="14" t="s">
        <v>38</v>
      </c>
      <c r="H50" s="50">
        <v>0.57999999999999996</v>
      </c>
      <c r="I50" s="50">
        <v>0.57999999999999996</v>
      </c>
      <c r="J50" s="14" t="s">
        <v>38</v>
      </c>
      <c r="K50" s="50">
        <v>0.57999999999999996</v>
      </c>
      <c r="L50" s="82" t="s">
        <v>38</v>
      </c>
      <c r="M50" s="34">
        <v>0.21945000000000001</v>
      </c>
      <c r="N50" s="34">
        <v>0.36111799999999999</v>
      </c>
      <c r="O50" s="34" t="s">
        <v>38</v>
      </c>
      <c r="P50" s="50">
        <v>0.57999999999999996</v>
      </c>
      <c r="Q50" s="82" t="s">
        <v>38</v>
      </c>
      <c r="R50" s="34">
        <v>0.21945000000000001</v>
      </c>
      <c r="S50" s="34">
        <v>0.36111799999999999</v>
      </c>
      <c r="T50" s="34" t="s">
        <v>38</v>
      </c>
      <c r="U50" s="82" t="s">
        <v>38</v>
      </c>
      <c r="V50" s="82" t="s">
        <v>38</v>
      </c>
      <c r="W50" s="82" t="s">
        <v>38</v>
      </c>
      <c r="X50" s="82" t="s">
        <v>38</v>
      </c>
      <c r="Y50" s="82" t="s">
        <v>38</v>
      </c>
      <c r="Z50" s="82" t="s">
        <v>38</v>
      </c>
      <c r="AA50" s="82" t="s">
        <v>38</v>
      </c>
      <c r="AB50" s="82" t="s">
        <v>38</v>
      </c>
      <c r="AC50" s="34" t="s">
        <v>38</v>
      </c>
      <c r="AD50" s="34" t="s">
        <v>38</v>
      </c>
      <c r="AE50" s="38" t="s">
        <v>38</v>
      </c>
      <c r="AF50" s="38" t="s">
        <v>38</v>
      </c>
      <c r="AG50" s="39">
        <v>0.57999999999999996</v>
      </c>
      <c r="AH50" s="40">
        <v>0.60299999999999998</v>
      </c>
      <c r="AI50" s="82" t="s">
        <v>38</v>
      </c>
      <c r="AJ50" s="82" t="s">
        <v>38</v>
      </c>
      <c r="AK50" s="82" t="s">
        <v>38</v>
      </c>
      <c r="AL50" s="82" t="s">
        <v>38</v>
      </c>
      <c r="AM50" s="50">
        <v>0.57999999999999996</v>
      </c>
      <c r="AN50" s="50">
        <v>0.57999999999999996</v>
      </c>
      <c r="AO50" s="14"/>
    </row>
    <row r="51" spans="1:41" s="53" customFormat="1" ht="19.95" customHeight="1" x14ac:dyDescent="0.3">
      <c r="A51" s="13" t="s">
        <v>130</v>
      </c>
      <c r="B51" s="54" t="s">
        <v>129</v>
      </c>
      <c r="C51" s="14" t="s">
        <v>38</v>
      </c>
      <c r="D51" s="14" t="s">
        <v>152</v>
      </c>
      <c r="E51" s="14">
        <v>2017</v>
      </c>
      <c r="F51" s="14">
        <v>2017</v>
      </c>
      <c r="G51" s="14" t="s">
        <v>38</v>
      </c>
      <c r="H51" s="50">
        <v>0.40799999999999997</v>
      </c>
      <c r="I51" s="50">
        <v>0.40799999999999997</v>
      </c>
      <c r="J51" s="14" t="s">
        <v>38</v>
      </c>
      <c r="K51" s="50">
        <v>0.40799999999999997</v>
      </c>
      <c r="L51" s="82" t="s">
        <v>38</v>
      </c>
      <c r="M51" s="34">
        <v>0.15390000000000001</v>
      </c>
      <c r="N51" s="34">
        <v>0.25418600000000002</v>
      </c>
      <c r="O51" s="34" t="s">
        <v>38</v>
      </c>
      <c r="P51" s="50">
        <v>0.40799999999999997</v>
      </c>
      <c r="Q51" s="82" t="s">
        <v>38</v>
      </c>
      <c r="R51" s="34">
        <v>0.15390000000000001</v>
      </c>
      <c r="S51" s="34">
        <v>0.25418600000000002</v>
      </c>
      <c r="T51" s="34" t="s">
        <v>38</v>
      </c>
      <c r="U51" s="82" t="s">
        <v>38</v>
      </c>
      <c r="V51" s="82" t="s">
        <v>38</v>
      </c>
      <c r="W51" s="82" t="s">
        <v>38</v>
      </c>
      <c r="X51" s="82" t="s">
        <v>38</v>
      </c>
      <c r="Y51" s="82" t="s">
        <v>38</v>
      </c>
      <c r="Z51" s="82" t="s">
        <v>38</v>
      </c>
      <c r="AA51" s="82" t="s">
        <v>38</v>
      </c>
      <c r="AB51" s="82" t="s">
        <v>38</v>
      </c>
      <c r="AC51" s="34" t="s">
        <v>38</v>
      </c>
      <c r="AD51" s="34" t="s">
        <v>38</v>
      </c>
      <c r="AE51" s="38" t="s">
        <v>38</v>
      </c>
      <c r="AF51" s="38" t="s">
        <v>38</v>
      </c>
      <c r="AG51" s="39">
        <v>0.40799999999999997</v>
      </c>
      <c r="AH51" s="40">
        <v>0.50600000000000001</v>
      </c>
      <c r="AI51" s="82" t="s">
        <v>38</v>
      </c>
      <c r="AJ51" s="82" t="s">
        <v>38</v>
      </c>
      <c r="AK51" s="82" t="s">
        <v>38</v>
      </c>
      <c r="AL51" s="82" t="s">
        <v>38</v>
      </c>
      <c r="AM51" s="50">
        <v>0.40799999999999997</v>
      </c>
      <c r="AN51" s="50">
        <v>0.40799999999999997</v>
      </c>
      <c r="AO51" s="14"/>
    </row>
    <row r="52" spans="1:41" s="53" customFormat="1" ht="19.95" customHeight="1" x14ac:dyDescent="0.3">
      <c r="A52" s="13" t="s">
        <v>132</v>
      </c>
      <c r="B52" s="54" t="s">
        <v>131</v>
      </c>
      <c r="C52" s="14" t="s">
        <v>38</v>
      </c>
      <c r="D52" s="14" t="s">
        <v>152</v>
      </c>
      <c r="E52" s="14">
        <v>2017</v>
      </c>
      <c r="F52" s="14">
        <v>2017</v>
      </c>
      <c r="G52" s="14" t="s">
        <v>38</v>
      </c>
      <c r="H52" s="50">
        <v>0.49399999999999999</v>
      </c>
      <c r="I52" s="50">
        <v>0.49399999999999999</v>
      </c>
      <c r="J52" s="14" t="s">
        <v>38</v>
      </c>
      <c r="K52" s="50">
        <v>0.49399999999999999</v>
      </c>
      <c r="L52" s="82" t="s">
        <v>38</v>
      </c>
      <c r="M52" s="34">
        <v>0.183364</v>
      </c>
      <c r="N52" s="34">
        <v>0.31020799999999998</v>
      </c>
      <c r="O52" s="34" t="s">
        <v>38</v>
      </c>
      <c r="P52" s="50">
        <v>0.49399999999999999</v>
      </c>
      <c r="Q52" s="82" t="s">
        <v>38</v>
      </c>
      <c r="R52" s="34">
        <v>0.183364</v>
      </c>
      <c r="S52" s="34">
        <v>0.31020799999999998</v>
      </c>
      <c r="T52" s="34" t="s">
        <v>38</v>
      </c>
      <c r="U52" s="82" t="s">
        <v>38</v>
      </c>
      <c r="V52" s="82" t="s">
        <v>38</v>
      </c>
      <c r="W52" s="82" t="s">
        <v>38</v>
      </c>
      <c r="X52" s="82" t="s">
        <v>38</v>
      </c>
      <c r="Y52" s="82" t="s">
        <v>38</v>
      </c>
      <c r="Z52" s="82" t="s">
        <v>38</v>
      </c>
      <c r="AA52" s="82" t="s">
        <v>38</v>
      </c>
      <c r="AB52" s="82" t="s">
        <v>38</v>
      </c>
      <c r="AC52" s="34" t="s">
        <v>38</v>
      </c>
      <c r="AD52" s="34" t="s">
        <v>38</v>
      </c>
      <c r="AE52" s="38" t="s">
        <v>38</v>
      </c>
      <c r="AF52" s="38" t="s">
        <v>38</v>
      </c>
      <c r="AG52" s="39">
        <v>0.49299999999999999</v>
      </c>
      <c r="AH52" s="40">
        <v>0.64600000000000002</v>
      </c>
      <c r="AI52" s="82" t="s">
        <v>38</v>
      </c>
      <c r="AJ52" s="82" t="s">
        <v>38</v>
      </c>
      <c r="AK52" s="82" t="s">
        <v>38</v>
      </c>
      <c r="AL52" s="82" t="s">
        <v>38</v>
      </c>
      <c r="AM52" s="50">
        <v>0.49399999999999999</v>
      </c>
      <c r="AN52" s="50">
        <v>0.49399999999999999</v>
      </c>
      <c r="AO52" s="14"/>
    </row>
    <row r="53" spans="1:41" s="53" customFormat="1" ht="19.95" customHeight="1" x14ac:dyDescent="0.3">
      <c r="A53" s="13" t="s">
        <v>134</v>
      </c>
      <c r="B53" s="54" t="s">
        <v>133</v>
      </c>
      <c r="C53" s="14" t="s">
        <v>38</v>
      </c>
      <c r="D53" s="14" t="s">
        <v>152</v>
      </c>
      <c r="E53" s="14">
        <v>2017</v>
      </c>
      <c r="F53" s="14">
        <v>2017</v>
      </c>
      <c r="G53" s="14" t="s">
        <v>38</v>
      </c>
      <c r="H53" s="50">
        <v>0.97699999999999998</v>
      </c>
      <c r="I53" s="50">
        <v>0.97699999999999998</v>
      </c>
      <c r="J53" s="14" t="s">
        <v>38</v>
      </c>
      <c r="K53" s="50">
        <v>0.97699999999999998</v>
      </c>
      <c r="L53" s="82" t="s">
        <v>38</v>
      </c>
      <c r="M53" s="34">
        <v>0.35599999999999998</v>
      </c>
      <c r="N53" s="34">
        <v>0.62184499999999998</v>
      </c>
      <c r="O53" s="34" t="s">
        <v>38</v>
      </c>
      <c r="P53" s="50">
        <v>0.97699999999999998</v>
      </c>
      <c r="Q53" s="82" t="s">
        <v>38</v>
      </c>
      <c r="R53" s="34">
        <v>0.35599999999999998</v>
      </c>
      <c r="S53" s="34">
        <v>0.62184499999999998</v>
      </c>
      <c r="T53" s="34" t="s">
        <v>38</v>
      </c>
      <c r="U53" s="82" t="s">
        <v>38</v>
      </c>
      <c r="V53" s="82" t="s">
        <v>38</v>
      </c>
      <c r="W53" s="82" t="s">
        <v>38</v>
      </c>
      <c r="X53" s="82" t="s">
        <v>38</v>
      </c>
      <c r="Y53" s="82" t="s">
        <v>38</v>
      </c>
      <c r="Z53" s="82" t="s">
        <v>38</v>
      </c>
      <c r="AA53" s="82" t="s">
        <v>38</v>
      </c>
      <c r="AB53" s="82" t="s">
        <v>38</v>
      </c>
      <c r="AC53" s="34" t="s">
        <v>38</v>
      </c>
      <c r="AD53" s="34" t="s">
        <v>38</v>
      </c>
      <c r="AE53" s="38" t="s">
        <v>38</v>
      </c>
      <c r="AF53" s="38" t="s">
        <v>38</v>
      </c>
      <c r="AG53" s="39">
        <v>0.97699999999999998</v>
      </c>
      <c r="AH53" s="40">
        <v>1.2549999999999999</v>
      </c>
      <c r="AI53" s="82" t="s">
        <v>38</v>
      </c>
      <c r="AJ53" s="82" t="s">
        <v>38</v>
      </c>
      <c r="AK53" s="82" t="s">
        <v>38</v>
      </c>
      <c r="AL53" s="82" t="s">
        <v>38</v>
      </c>
      <c r="AM53" s="50">
        <v>0.97699999999999998</v>
      </c>
      <c r="AN53" s="50">
        <v>0.97699999999999998</v>
      </c>
      <c r="AO53" s="14"/>
    </row>
    <row r="54" spans="1:41" s="53" customFormat="1" ht="19.95" customHeight="1" x14ac:dyDescent="0.3">
      <c r="A54" s="13" t="s">
        <v>136</v>
      </c>
      <c r="B54" s="54" t="s">
        <v>135</v>
      </c>
      <c r="C54" s="14" t="s">
        <v>38</v>
      </c>
      <c r="D54" s="14" t="s">
        <v>152</v>
      </c>
      <c r="E54" s="14">
        <v>2018</v>
      </c>
      <c r="F54" s="14">
        <v>2018</v>
      </c>
      <c r="G54" s="14" t="s">
        <v>38</v>
      </c>
      <c r="H54" s="50">
        <v>0.51700000000000002</v>
      </c>
      <c r="I54" s="50">
        <v>0.51700000000000002</v>
      </c>
      <c r="J54" s="14" t="s">
        <v>38</v>
      </c>
      <c r="K54" s="50">
        <v>0.51700000000000002</v>
      </c>
      <c r="L54" s="82" t="s">
        <v>38</v>
      </c>
      <c r="M54" s="34">
        <v>0.19198100000000001</v>
      </c>
      <c r="N54" s="34">
        <v>0.32478800000000002</v>
      </c>
      <c r="O54" s="34" t="s">
        <v>38</v>
      </c>
      <c r="P54" s="50">
        <v>0.51700000000000002</v>
      </c>
      <c r="Q54" s="82" t="s">
        <v>38</v>
      </c>
      <c r="R54" s="34">
        <v>0.19198100000000001</v>
      </c>
      <c r="S54" s="34">
        <v>0.32478800000000002</v>
      </c>
      <c r="T54" s="34" t="s">
        <v>38</v>
      </c>
      <c r="U54" s="82" t="s">
        <v>38</v>
      </c>
      <c r="V54" s="82" t="s">
        <v>38</v>
      </c>
      <c r="W54" s="82" t="s">
        <v>38</v>
      </c>
      <c r="X54" s="82" t="s">
        <v>38</v>
      </c>
      <c r="Y54" s="82" t="s">
        <v>38</v>
      </c>
      <c r="Z54" s="82" t="s">
        <v>38</v>
      </c>
      <c r="AA54" s="82" t="s">
        <v>38</v>
      </c>
      <c r="AB54" s="82" t="s">
        <v>38</v>
      </c>
      <c r="AC54" s="34" t="s">
        <v>38</v>
      </c>
      <c r="AD54" s="34" t="s">
        <v>38</v>
      </c>
      <c r="AE54" s="38" t="s">
        <v>38</v>
      </c>
      <c r="AF54" s="38" t="s">
        <v>38</v>
      </c>
      <c r="AG54" s="38" t="s">
        <v>38</v>
      </c>
      <c r="AH54" s="40" t="s">
        <v>38</v>
      </c>
      <c r="AI54" s="39">
        <v>0.51700000000000002</v>
      </c>
      <c r="AJ54" s="82">
        <f>0.609</f>
        <v>0.60899999999999999</v>
      </c>
      <c r="AK54" s="82" t="s">
        <v>38</v>
      </c>
      <c r="AL54" s="82" t="s">
        <v>38</v>
      </c>
      <c r="AM54" s="50">
        <v>0.51700000000000002</v>
      </c>
      <c r="AN54" s="50">
        <v>0.51700000000000002</v>
      </c>
      <c r="AO54" s="14"/>
    </row>
    <row r="55" spans="1:41" s="53" customFormat="1" ht="31.2" customHeight="1" x14ac:dyDescent="0.3">
      <c r="A55" s="13" t="s">
        <v>138</v>
      </c>
      <c r="B55" s="54" t="s">
        <v>137</v>
      </c>
      <c r="C55" s="14" t="s">
        <v>38</v>
      </c>
      <c r="D55" s="14" t="s">
        <v>152</v>
      </c>
      <c r="E55" s="14">
        <v>2018</v>
      </c>
      <c r="F55" s="14">
        <v>2018</v>
      </c>
      <c r="G55" s="14" t="s">
        <v>38</v>
      </c>
      <c r="H55" s="50">
        <v>0.46899999999999997</v>
      </c>
      <c r="I55" s="50">
        <v>0.46899999999999997</v>
      </c>
      <c r="J55" s="14" t="s">
        <v>38</v>
      </c>
      <c r="K55" s="50">
        <v>0.46899999999999997</v>
      </c>
      <c r="L55" s="82" t="s">
        <v>38</v>
      </c>
      <c r="M55" s="34">
        <v>0.175956</v>
      </c>
      <c r="N55" s="34">
        <v>0.29275200000000001</v>
      </c>
      <c r="O55" s="34" t="s">
        <v>38</v>
      </c>
      <c r="P55" s="50">
        <v>0.46899999999999997</v>
      </c>
      <c r="Q55" s="82" t="s">
        <v>38</v>
      </c>
      <c r="R55" s="34">
        <v>0.175956</v>
      </c>
      <c r="S55" s="34">
        <v>0.29275200000000001</v>
      </c>
      <c r="T55" s="34" t="s">
        <v>38</v>
      </c>
      <c r="U55" s="82" t="s">
        <v>38</v>
      </c>
      <c r="V55" s="82" t="s">
        <v>38</v>
      </c>
      <c r="W55" s="82" t="s">
        <v>38</v>
      </c>
      <c r="X55" s="82" t="s">
        <v>38</v>
      </c>
      <c r="Y55" s="82" t="s">
        <v>38</v>
      </c>
      <c r="Z55" s="82" t="s">
        <v>38</v>
      </c>
      <c r="AA55" s="82" t="s">
        <v>38</v>
      </c>
      <c r="AB55" s="82" t="s">
        <v>38</v>
      </c>
      <c r="AC55" s="34" t="s">
        <v>38</v>
      </c>
      <c r="AD55" s="34" t="s">
        <v>38</v>
      </c>
      <c r="AE55" s="38" t="s">
        <v>38</v>
      </c>
      <c r="AF55" s="38" t="s">
        <v>38</v>
      </c>
      <c r="AG55" s="38" t="s">
        <v>38</v>
      </c>
      <c r="AH55" s="38" t="s">
        <v>38</v>
      </c>
      <c r="AI55" s="39">
        <v>0.46899999999999997</v>
      </c>
      <c r="AJ55" s="82">
        <v>0.35099999999999998</v>
      </c>
      <c r="AK55" s="82" t="s">
        <v>38</v>
      </c>
      <c r="AL55" s="82" t="s">
        <v>38</v>
      </c>
      <c r="AM55" s="50">
        <v>0.46899999999999997</v>
      </c>
      <c r="AN55" s="50">
        <v>0.46899999999999997</v>
      </c>
      <c r="AO55" s="14"/>
    </row>
    <row r="56" spans="1:41" s="53" customFormat="1" ht="29.4" customHeight="1" x14ac:dyDescent="0.3">
      <c r="A56" s="13" t="s">
        <v>140</v>
      </c>
      <c r="B56" s="54" t="s">
        <v>139</v>
      </c>
      <c r="C56" s="14" t="s">
        <v>38</v>
      </c>
      <c r="D56" s="14" t="s">
        <v>152</v>
      </c>
      <c r="E56" s="14">
        <v>2017</v>
      </c>
      <c r="F56" s="14">
        <v>2017</v>
      </c>
      <c r="G56" s="14" t="s">
        <v>38</v>
      </c>
      <c r="H56" s="50">
        <v>0.752</v>
      </c>
      <c r="I56" s="50">
        <v>0.752</v>
      </c>
      <c r="J56" s="14" t="s">
        <v>38</v>
      </c>
      <c r="K56" s="50">
        <v>0.752</v>
      </c>
      <c r="L56" s="82" t="s">
        <v>38</v>
      </c>
      <c r="M56" s="34">
        <v>0.28274899999999997</v>
      </c>
      <c r="N56" s="34">
        <v>0.46899999999999997</v>
      </c>
      <c r="O56" s="34" t="s">
        <v>38</v>
      </c>
      <c r="P56" s="50">
        <v>0.752</v>
      </c>
      <c r="Q56" s="82" t="s">
        <v>38</v>
      </c>
      <c r="R56" s="34">
        <v>0.28274899999999997</v>
      </c>
      <c r="S56" s="34">
        <v>0.46899999999999997</v>
      </c>
      <c r="T56" s="34" t="s">
        <v>38</v>
      </c>
      <c r="U56" s="82" t="s">
        <v>38</v>
      </c>
      <c r="V56" s="82" t="s">
        <v>38</v>
      </c>
      <c r="W56" s="82" t="s">
        <v>38</v>
      </c>
      <c r="X56" s="82" t="s">
        <v>38</v>
      </c>
      <c r="Y56" s="82" t="s">
        <v>38</v>
      </c>
      <c r="Z56" s="82" t="s">
        <v>38</v>
      </c>
      <c r="AA56" s="82" t="s">
        <v>38</v>
      </c>
      <c r="AB56" s="82" t="s">
        <v>38</v>
      </c>
      <c r="AC56" s="34" t="s">
        <v>38</v>
      </c>
      <c r="AD56" s="34" t="s">
        <v>38</v>
      </c>
      <c r="AE56" s="38" t="s">
        <v>38</v>
      </c>
      <c r="AF56" s="38" t="s">
        <v>38</v>
      </c>
      <c r="AG56" s="38">
        <v>0.753</v>
      </c>
      <c r="AH56" s="38">
        <v>0.98199999999999998</v>
      </c>
      <c r="AI56" s="82" t="s">
        <v>38</v>
      </c>
      <c r="AJ56" s="82" t="s">
        <v>38</v>
      </c>
      <c r="AK56" s="82" t="s">
        <v>38</v>
      </c>
      <c r="AL56" s="82" t="s">
        <v>38</v>
      </c>
      <c r="AM56" s="50">
        <v>0.752</v>
      </c>
      <c r="AN56" s="50">
        <v>0.752</v>
      </c>
      <c r="AO56" s="14"/>
    </row>
    <row r="57" spans="1:41" s="53" customFormat="1" ht="31.8" customHeight="1" x14ac:dyDescent="0.3">
      <c r="A57" s="13" t="s">
        <v>142</v>
      </c>
      <c r="B57" s="54" t="s">
        <v>141</v>
      </c>
      <c r="C57" s="14" t="s">
        <v>38</v>
      </c>
      <c r="D57" s="14" t="s">
        <v>152</v>
      </c>
      <c r="E57" s="14">
        <v>2019</v>
      </c>
      <c r="F57" s="14">
        <v>2019</v>
      </c>
      <c r="G57" s="14" t="s">
        <v>38</v>
      </c>
      <c r="H57" s="50">
        <v>0.63400000000000001</v>
      </c>
      <c r="I57" s="50">
        <v>0.63400000000000001</v>
      </c>
      <c r="J57" s="14" t="s">
        <v>38</v>
      </c>
      <c r="K57" s="50">
        <v>0.63400000000000001</v>
      </c>
      <c r="L57" s="82" t="s">
        <v>38</v>
      </c>
      <c r="M57" s="34">
        <v>0.238845</v>
      </c>
      <c r="N57" s="34">
        <v>0.39472699999999999</v>
      </c>
      <c r="O57" s="34" t="s">
        <v>38</v>
      </c>
      <c r="P57" s="50">
        <v>0.63400000000000001</v>
      </c>
      <c r="Q57" s="82" t="s">
        <v>38</v>
      </c>
      <c r="R57" s="34">
        <v>0.238845</v>
      </c>
      <c r="S57" s="34">
        <v>0.39472699999999999</v>
      </c>
      <c r="T57" s="34" t="s">
        <v>38</v>
      </c>
      <c r="U57" s="82" t="s">
        <v>38</v>
      </c>
      <c r="V57" s="82" t="s">
        <v>38</v>
      </c>
      <c r="W57" s="82" t="s">
        <v>38</v>
      </c>
      <c r="X57" s="82" t="s">
        <v>38</v>
      </c>
      <c r="Y57" s="82" t="s">
        <v>38</v>
      </c>
      <c r="Z57" s="82" t="s">
        <v>38</v>
      </c>
      <c r="AA57" s="82" t="s">
        <v>38</v>
      </c>
      <c r="AB57" s="82" t="s">
        <v>38</v>
      </c>
      <c r="AC57" s="34" t="s">
        <v>38</v>
      </c>
      <c r="AD57" s="34" t="s">
        <v>38</v>
      </c>
      <c r="AE57" s="38" t="s">
        <v>38</v>
      </c>
      <c r="AF57" s="38" t="s">
        <v>38</v>
      </c>
      <c r="AG57" s="38" t="s">
        <v>38</v>
      </c>
      <c r="AH57" s="38" t="s">
        <v>38</v>
      </c>
      <c r="AI57" s="82" t="s">
        <v>38</v>
      </c>
      <c r="AJ57" s="82" t="s">
        <v>38</v>
      </c>
      <c r="AK57" s="38">
        <v>0.63400000000000001</v>
      </c>
      <c r="AL57" s="82">
        <v>0.63400000000000001</v>
      </c>
      <c r="AM57" s="50">
        <v>0.63400000000000001</v>
      </c>
      <c r="AN57" s="50">
        <v>0.63400000000000001</v>
      </c>
      <c r="AO57" s="14"/>
    </row>
    <row r="58" spans="1:41" s="53" customFormat="1" ht="30" customHeight="1" x14ac:dyDescent="0.3">
      <c r="A58" s="13" t="s">
        <v>144</v>
      </c>
      <c r="B58" s="54" t="s">
        <v>143</v>
      </c>
      <c r="C58" s="14" t="s">
        <v>38</v>
      </c>
      <c r="D58" s="14" t="s">
        <v>152</v>
      </c>
      <c r="E58" s="14">
        <v>2018</v>
      </c>
      <c r="F58" s="14">
        <v>2018</v>
      </c>
      <c r="G58" s="14" t="s">
        <v>38</v>
      </c>
      <c r="H58" s="50">
        <v>0.69099999999999995</v>
      </c>
      <c r="I58" s="50">
        <v>0.69099999999999995</v>
      </c>
      <c r="J58" s="14" t="s">
        <v>38</v>
      </c>
      <c r="K58" s="50">
        <v>0.69099999999999995</v>
      </c>
      <c r="L58" s="82" t="s">
        <v>38</v>
      </c>
      <c r="M58" s="34">
        <v>0.26108700000000001</v>
      </c>
      <c r="N58" s="34">
        <v>0.43011500000000003</v>
      </c>
      <c r="O58" s="34" t="s">
        <v>38</v>
      </c>
      <c r="P58" s="50">
        <v>0.69099999999999995</v>
      </c>
      <c r="Q58" s="82" t="s">
        <v>38</v>
      </c>
      <c r="R58" s="34">
        <v>0.26108700000000001</v>
      </c>
      <c r="S58" s="34">
        <v>0.43011500000000003</v>
      </c>
      <c r="T58" s="34" t="s">
        <v>38</v>
      </c>
      <c r="U58" s="82" t="s">
        <v>38</v>
      </c>
      <c r="V58" s="82" t="s">
        <v>38</v>
      </c>
      <c r="W58" s="82" t="s">
        <v>38</v>
      </c>
      <c r="X58" s="82" t="s">
        <v>38</v>
      </c>
      <c r="Y58" s="82" t="s">
        <v>38</v>
      </c>
      <c r="Z58" s="82" t="s">
        <v>38</v>
      </c>
      <c r="AA58" s="82" t="s">
        <v>38</v>
      </c>
      <c r="AB58" s="82" t="s">
        <v>38</v>
      </c>
      <c r="AC58" s="34" t="s">
        <v>38</v>
      </c>
      <c r="AD58" s="34" t="s">
        <v>38</v>
      </c>
      <c r="AE58" s="38" t="s">
        <v>38</v>
      </c>
      <c r="AF58" s="38" t="s">
        <v>38</v>
      </c>
      <c r="AG58" s="38" t="s">
        <v>38</v>
      </c>
      <c r="AH58" s="38" t="s">
        <v>38</v>
      </c>
      <c r="AI58" s="39">
        <v>0.69199999999999995</v>
      </c>
      <c r="AJ58" s="82">
        <v>0.443</v>
      </c>
      <c r="AK58" s="82" t="s">
        <v>38</v>
      </c>
      <c r="AL58" s="82" t="s">
        <v>38</v>
      </c>
      <c r="AM58" s="50">
        <v>0.69099999999999995</v>
      </c>
      <c r="AN58" s="50">
        <v>0.69099999999999995</v>
      </c>
      <c r="AO58" s="14"/>
    </row>
    <row r="59" spans="1:41" s="53" customFormat="1" ht="19.95" customHeight="1" x14ac:dyDescent="0.3">
      <c r="A59" s="13" t="s">
        <v>146</v>
      </c>
      <c r="B59" s="54" t="s">
        <v>145</v>
      </c>
      <c r="C59" s="14" t="s">
        <v>38</v>
      </c>
      <c r="D59" s="14" t="s">
        <v>152</v>
      </c>
      <c r="E59" s="14">
        <v>2018</v>
      </c>
      <c r="F59" s="14">
        <v>2018</v>
      </c>
      <c r="G59" s="14" t="s">
        <v>38</v>
      </c>
      <c r="H59" s="50">
        <v>0.46050000000000002</v>
      </c>
      <c r="I59" s="50">
        <v>0.46050000000000002</v>
      </c>
      <c r="J59" s="14" t="s">
        <v>38</v>
      </c>
      <c r="K59" s="50">
        <v>0.46050000000000002</v>
      </c>
      <c r="L59" s="82" t="s">
        <v>38</v>
      </c>
      <c r="M59" s="34">
        <v>0.172545</v>
      </c>
      <c r="N59" s="34">
        <v>0.28795900000000002</v>
      </c>
      <c r="O59" s="34" t="s">
        <v>38</v>
      </c>
      <c r="P59" s="50">
        <v>0.46050000000000002</v>
      </c>
      <c r="Q59" s="82" t="s">
        <v>38</v>
      </c>
      <c r="R59" s="34">
        <v>0.172545</v>
      </c>
      <c r="S59" s="34">
        <v>0.28795900000000002</v>
      </c>
      <c r="T59" s="34" t="s">
        <v>38</v>
      </c>
      <c r="U59" s="82" t="s">
        <v>38</v>
      </c>
      <c r="V59" s="82" t="s">
        <v>38</v>
      </c>
      <c r="W59" s="82" t="s">
        <v>38</v>
      </c>
      <c r="X59" s="82" t="s">
        <v>38</v>
      </c>
      <c r="Y59" s="82" t="s">
        <v>38</v>
      </c>
      <c r="Z59" s="82" t="s">
        <v>38</v>
      </c>
      <c r="AA59" s="82" t="s">
        <v>38</v>
      </c>
      <c r="AB59" s="82" t="s">
        <v>38</v>
      </c>
      <c r="AC59" s="34" t="s">
        <v>38</v>
      </c>
      <c r="AD59" s="34" t="s">
        <v>38</v>
      </c>
      <c r="AE59" s="38" t="s">
        <v>38</v>
      </c>
      <c r="AF59" s="38" t="s">
        <v>38</v>
      </c>
      <c r="AG59" s="38" t="s">
        <v>38</v>
      </c>
      <c r="AH59" s="38" t="s">
        <v>38</v>
      </c>
      <c r="AI59" s="39">
        <v>0.46</v>
      </c>
      <c r="AJ59" s="34">
        <v>0.27</v>
      </c>
      <c r="AK59" s="82" t="s">
        <v>38</v>
      </c>
      <c r="AL59" s="82" t="s">
        <v>38</v>
      </c>
      <c r="AM59" s="50">
        <v>0.46050000000000002</v>
      </c>
      <c r="AN59" s="50">
        <v>0.46050000000000002</v>
      </c>
      <c r="AO59" s="14"/>
    </row>
    <row r="60" spans="1:41" s="53" customFormat="1" ht="19.95" customHeight="1" x14ac:dyDescent="0.3">
      <c r="A60" s="13" t="s">
        <v>148</v>
      </c>
      <c r="B60" s="54" t="s">
        <v>147</v>
      </c>
      <c r="C60" s="14" t="s">
        <v>38</v>
      </c>
      <c r="D60" s="14" t="s">
        <v>152</v>
      </c>
      <c r="E60" s="14">
        <v>2015</v>
      </c>
      <c r="F60" s="14">
        <v>2015</v>
      </c>
      <c r="G60" s="14" t="s">
        <v>38</v>
      </c>
      <c r="H60" s="50">
        <v>0.59350000000000003</v>
      </c>
      <c r="I60" s="50">
        <v>0.59350000000000003</v>
      </c>
      <c r="J60" s="14" t="s">
        <v>38</v>
      </c>
      <c r="K60" s="50">
        <v>0.59350000000000003</v>
      </c>
      <c r="L60" s="82" t="s">
        <v>38</v>
      </c>
      <c r="M60" s="34">
        <v>0.22569500000000001</v>
      </c>
      <c r="N60" s="34">
        <v>0.36827900000000002</v>
      </c>
      <c r="O60" s="34" t="s">
        <v>38</v>
      </c>
      <c r="P60" s="50">
        <v>0.59350000000000003</v>
      </c>
      <c r="Q60" s="82" t="s">
        <v>38</v>
      </c>
      <c r="R60" s="34">
        <v>0.22569500000000001</v>
      </c>
      <c r="S60" s="50">
        <v>0.36799999999999999</v>
      </c>
      <c r="T60" s="82" t="s">
        <v>38</v>
      </c>
      <c r="U60" s="82" t="s">
        <v>38</v>
      </c>
      <c r="V60" s="82" t="s">
        <v>38</v>
      </c>
      <c r="W60" s="82" t="s">
        <v>38</v>
      </c>
      <c r="X60" s="82" t="s">
        <v>38</v>
      </c>
      <c r="Y60" s="82" t="s">
        <v>38</v>
      </c>
      <c r="Z60" s="82" t="s">
        <v>38</v>
      </c>
      <c r="AA60" s="82" t="s">
        <v>38</v>
      </c>
      <c r="AB60" s="82" t="s">
        <v>38</v>
      </c>
      <c r="AC60" s="34">
        <v>0.59399999999999997</v>
      </c>
      <c r="AD60" s="34">
        <v>0</v>
      </c>
      <c r="AE60" s="38" t="s">
        <v>38</v>
      </c>
      <c r="AF60" s="38" t="s">
        <v>38</v>
      </c>
      <c r="AG60" s="38" t="s">
        <v>38</v>
      </c>
      <c r="AH60" s="38" t="s">
        <v>38</v>
      </c>
      <c r="AI60" s="38" t="s">
        <v>38</v>
      </c>
      <c r="AJ60" s="82" t="s">
        <v>38</v>
      </c>
      <c r="AK60" s="82" t="s">
        <v>38</v>
      </c>
      <c r="AL60" s="82" t="s">
        <v>38</v>
      </c>
      <c r="AM60" s="50">
        <v>0.59350000000000003</v>
      </c>
      <c r="AN60" s="50">
        <v>0.59350000000000003</v>
      </c>
      <c r="AO60" s="14"/>
    </row>
    <row r="61" spans="1:41" s="62" customFormat="1" ht="15.75" hidden="1" customHeight="1" x14ac:dyDescent="0.3">
      <c r="A61" s="77"/>
      <c r="B61" s="84"/>
      <c r="C61" s="57"/>
      <c r="D61" s="57"/>
      <c r="E61" s="57"/>
      <c r="F61" s="57"/>
      <c r="G61" s="57"/>
      <c r="H61" s="58"/>
      <c r="I61" s="63"/>
      <c r="J61" s="57"/>
      <c r="K61" s="57"/>
      <c r="L61" s="57"/>
      <c r="M61" s="57"/>
      <c r="N61" s="57"/>
      <c r="O61" s="57"/>
      <c r="P61" s="57"/>
      <c r="Q61" s="57"/>
      <c r="R61" s="57"/>
      <c r="S61" s="51">
        <f>S62+S63+S64+S65+S66+S68+S67+S69+S70+S71+S72+S73+S74</f>
        <v>7.6599999999999993</v>
      </c>
      <c r="T61" s="22" t="s">
        <v>38</v>
      </c>
      <c r="U61" s="24">
        <f>U62+U63+U64+U65+U66+U67+U68+U69+U70+U71+U72+U73+U74</f>
        <v>2.8657949999999999</v>
      </c>
      <c r="V61" s="24">
        <f>V63+V62+V64+V65+V66+V67+V68+V69+V70+V71+V72+V73+V74</f>
        <v>4.794448</v>
      </c>
      <c r="W61" s="24" t="s">
        <v>38</v>
      </c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</row>
    <row r="62" spans="1:41" s="62" customFormat="1" ht="15.75" hidden="1" customHeight="1" x14ac:dyDescent="0.3">
      <c r="A62" s="77"/>
      <c r="B62" s="84"/>
      <c r="C62" s="57"/>
      <c r="D62" s="57"/>
      <c r="E62" s="57"/>
      <c r="F62" s="57"/>
      <c r="G62" s="57"/>
      <c r="H62" s="58"/>
      <c r="I62" s="63"/>
      <c r="J62" s="57"/>
      <c r="K62" s="57"/>
      <c r="L62" s="57"/>
      <c r="M62" s="57"/>
      <c r="N62" s="57"/>
      <c r="O62" s="57"/>
      <c r="P62" s="57"/>
      <c r="Q62" s="57"/>
      <c r="R62" s="57"/>
      <c r="S62" s="50">
        <v>0.40400000000000003</v>
      </c>
      <c r="T62" s="82" t="s">
        <v>38</v>
      </c>
      <c r="U62" s="34">
        <v>0.15077299999999999</v>
      </c>
      <c r="V62" s="34">
        <v>0.252695</v>
      </c>
      <c r="W62" s="34" t="s">
        <v>38</v>
      </c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62" customFormat="1" ht="15.75" hidden="1" customHeight="1" x14ac:dyDescent="0.3">
      <c r="A63" s="77"/>
      <c r="B63" s="84"/>
      <c r="C63" s="57"/>
      <c r="D63" s="57"/>
      <c r="E63" s="57"/>
      <c r="F63" s="57"/>
      <c r="G63" s="57"/>
      <c r="H63" s="58"/>
      <c r="I63" s="63"/>
      <c r="J63" s="57"/>
      <c r="K63" s="57"/>
      <c r="L63" s="57"/>
      <c r="M63" s="57"/>
      <c r="N63" s="57"/>
      <c r="O63" s="57"/>
      <c r="P63" s="57"/>
      <c r="Q63" s="57"/>
      <c r="R63" s="57"/>
      <c r="S63" s="50">
        <v>0.68</v>
      </c>
      <c r="T63" s="82" t="s">
        <v>38</v>
      </c>
      <c r="U63" s="34">
        <v>0.25345000000000001</v>
      </c>
      <c r="V63" s="34">
        <v>0.42677599999999999</v>
      </c>
      <c r="W63" s="34" t="s">
        <v>38</v>
      </c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</row>
    <row r="64" spans="1:41" s="62" customFormat="1" ht="15.75" hidden="1" customHeight="1" x14ac:dyDescent="0.3">
      <c r="A64" s="77" t="s">
        <v>54</v>
      </c>
      <c r="B64" s="85" t="s">
        <v>55</v>
      </c>
      <c r="C64" s="57"/>
      <c r="D64" s="57"/>
      <c r="E64" s="57"/>
      <c r="F64" s="57"/>
      <c r="G64" s="57"/>
      <c r="H64" s="57"/>
      <c r="I64" s="63"/>
      <c r="J64" s="57"/>
      <c r="K64" s="57"/>
      <c r="L64" s="57"/>
      <c r="M64" s="57"/>
      <c r="N64" s="57"/>
      <c r="O64" s="57"/>
      <c r="P64" s="57"/>
      <c r="Q64" s="57"/>
      <c r="R64" s="57"/>
      <c r="S64" s="50">
        <v>0.57999999999999996</v>
      </c>
      <c r="T64" s="82" t="s">
        <v>38</v>
      </c>
      <c r="U64" s="34">
        <v>0.21945000000000001</v>
      </c>
      <c r="V64" s="34">
        <v>0.36111799999999999</v>
      </c>
      <c r="W64" s="34" t="s">
        <v>38</v>
      </c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</row>
    <row r="65" spans="1:41" s="62" customFormat="1" ht="15.75" hidden="1" customHeight="1" x14ac:dyDescent="0.3">
      <c r="A65" s="77" t="s">
        <v>54</v>
      </c>
      <c r="B65" s="84" t="s">
        <v>52</v>
      </c>
      <c r="C65" s="57"/>
      <c r="D65" s="57"/>
      <c r="E65" s="57"/>
      <c r="F65" s="57"/>
      <c r="G65" s="57"/>
      <c r="H65" s="57"/>
      <c r="I65" s="63"/>
      <c r="J65" s="57"/>
      <c r="K65" s="57"/>
      <c r="L65" s="57"/>
      <c r="M65" s="57"/>
      <c r="N65" s="57"/>
      <c r="O65" s="57"/>
      <c r="P65" s="57"/>
      <c r="Q65" s="57"/>
      <c r="R65" s="57"/>
      <c r="S65" s="50">
        <v>0.40799999999999997</v>
      </c>
      <c r="T65" s="82" t="s">
        <v>38</v>
      </c>
      <c r="U65" s="34">
        <v>0.15390000000000001</v>
      </c>
      <c r="V65" s="34">
        <v>0.25418600000000002</v>
      </c>
      <c r="W65" s="34" t="s">
        <v>38</v>
      </c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</row>
    <row r="66" spans="1:41" s="62" customFormat="1" ht="15.75" hidden="1" customHeight="1" x14ac:dyDescent="0.3">
      <c r="A66" s="77" t="s">
        <v>54</v>
      </c>
      <c r="B66" s="84" t="s">
        <v>52</v>
      </c>
      <c r="C66" s="57"/>
      <c r="D66" s="57"/>
      <c r="E66" s="57"/>
      <c r="F66" s="57"/>
      <c r="G66" s="57"/>
      <c r="H66" s="57"/>
      <c r="I66" s="63"/>
      <c r="J66" s="57"/>
      <c r="K66" s="57"/>
      <c r="L66" s="57"/>
      <c r="M66" s="57"/>
      <c r="N66" s="57"/>
      <c r="O66" s="57"/>
      <c r="P66" s="57"/>
      <c r="Q66" s="57"/>
      <c r="R66" s="57"/>
      <c r="S66" s="50">
        <v>0.49399999999999999</v>
      </c>
      <c r="T66" s="82" t="s">
        <v>38</v>
      </c>
      <c r="U66" s="34">
        <v>0.183364</v>
      </c>
      <c r="V66" s="34">
        <v>0.31020799999999998</v>
      </c>
      <c r="W66" s="34" t="s">
        <v>38</v>
      </c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</row>
    <row r="67" spans="1:41" s="62" customFormat="1" ht="15.75" hidden="1" customHeight="1" x14ac:dyDescent="0.3">
      <c r="A67" s="77" t="s">
        <v>53</v>
      </c>
      <c r="B67" s="85" t="s">
        <v>53</v>
      </c>
      <c r="C67" s="57"/>
      <c r="D67" s="57"/>
      <c r="E67" s="57"/>
      <c r="F67" s="57"/>
      <c r="G67" s="57"/>
      <c r="H67" s="57"/>
      <c r="I67" s="63"/>
      <c r="J67" s="57"/>
      <c r="K67" s="57"/>
      <c r="L67" s="57"/>
      <c r="M67" s="57"/>
      <c r="N67" s="57"/>
      <c r="O67" s="57"/>
      <c r="P67" s="57"/>
      <c r="Q67" s="57"/>
      <c r="R67" s="57"/>
      <c r="S67" s="50">
        <v>0.97699999999999998</v>
      </c>
      <c r="T67" s="82" t="s">
        <v>38</v>
      </c>
      <c r="U67" s="34">
        <v>0.35599999999999998</v>
      </c>
      <c r="V67" s="34">
        <v>0.62184499999999998</v>
      </c>
      <c r="W67" s="34" t="s">
        <v>38</v>
      </c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s="62" customFormat="1" ht="15.75" hidden="1" customHeight="1" x14ac:dyDescent="0.3">
      <c r="A68" s="77" t="s">
        <v>56</v>
      </c>
      <c r="B68" s="85" t="s">
        <v>57</v>
      </c>
      <c r="C68" s="57"/>
      <c r="D68" s="57"/>
      <c r="E68" s="57"/>
      <c r="F68" s="57"/>
      <c r="G68" s="57"/>
      <c r="H68" s="57"/>
      <c r="I68" s="63"/>
      <c r="J68" s="57"/>
      <c r="K68" s="57"/>
      <c r="L68" s="57"/>
      <c r="M68" s="57"/>
      <c r="N68" s="57"/>
      <c r="O68" s="57"/>
      <c r="P68" s="57"/>
      <c r="Q68" s="57"/>
      <c r="R68" s="57"/>
      <c r="S68" s="50">
        <v>0.51700000000000002</v>
      </c>
      <c r="T68" s="82" t="s">
        <v>38</v>
      </c>
      <c r="U68" s="34">
        <v>0.19198100000000001</v>
      </c>
      <c r="V68" s="34">
        <v>0.32478800000000002</v>
      </c>
      <c r="W68" s="34" t="s">
        <v>38</v>
      </c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</row>
    <row r="69" spans="1:41" s="62" customFormat="1" ht="15.75" hidden="1" customHeight="1" x14ac:dyDescent="0.3">
      <c r="A69" s="77" t="s">
        <v>56</v>
      </c>
      <c r="B69" s="84" t="s">
        <v>52</v>
      </c>
      <c r="C69" s="57"/>
      <c r="D69" s="57"/>
      <c r="E69" s="57"/>
      <c r="F69" s="57"/>
      <c r="G69" s="57"/>
      <c r="H69" s="57"/>
      <c r="I69" s="63"/>
      <c r="J69" s="57"/>
      <c r="K69" s="57"/>
      <c r="L69" s="57"/>
      <c r="M69" s="57"/>
      <c r="N69" s="57"/>
      <c r="O69" s="57"/>
      <c r="P69" s="57"/>
      <c r="Q69" s="57"/>
      <c r="R69" s="57"/>
      <c r="S69" s="50">
        <v>0.46899999999999997</v>
      </c>
      <c r="T69" s="82" t="s">
        <v>38</v>
      </c>
      <c r="U69" s="34">
        <v>0.175956</v>
      </c>
      <c r="V69" s="34">
        <v>0.29275200000000001</v>
      </c>
      <c r="W69" s="34" t="s">
        <v>38</v>
      </c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</row>
    <row r="70" spans="1:41" s="62" customFormat="1" ht="15.75" hidden="1" customHeight="1" x14ac:dyDescent="0.3">
      <c r="A70" s="77" t="s">
        <v>56</v>
      </c>
      <c r="B70" s="84" t="s">
        <v>52</v>
      </c>
      <c r="C70" s="57"/>
      <c r="D70" s="57"/>
      <c r="E70" s="57"/>
      <c r="F70" s="57"/>
      <c r="G70" s="57"/>
      <c r="H70" s="57"/>
      <c r="I70" s="63"/>
      <c r="J70" s="57"/>
      <c r="K70" s="57"/>
      <c r="L70" s="57"/>
      <c r="M70" s="57"/>
      <c r="N70" s="57"/>
      <c r="O70" s="57"/>
      <c r="P70" s="57"/>
      <c r="Q70" s="57"/>
      <c r="R70" s="57"/>
      <c r="S70" s="50">
        <v>0.752</v>
      </c>
      <c r="T70" s="82" t="s">
        <v>38</v>
      </c>
      <c r="U70" s="34">
        <v>0.28274899999999997</v>
      </c>
      <c r="V70" s="34">
        <v>0.46899999999999997</v>
      </c>
      <c r="W70" s="34" t="s">
        <v>38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</row>
    <row r="71" spans="1:41" s="62" customFormat="1" ht="15.75" hidden="1" customHeight="1" x14ac:dyDescent="0.3">
      <c r="A71" s="77" t="s">
        <v>53</v>
      </c>
      <c r="B71" s="85" t="s">
        <v>53</v>
      </c>
      <c r="C71" s="57"/>
      <c r="D71" s="57"/>
      <c r="E71" s="57"/>
      <c r="F71" s="57"/>
      <c r="G71" s="57"/>
      <c r="H71" s="57"/>
      <c r="I71" s="63"/>
      <c r="J71" s="57"/>
      <c r="K71" s="57"/>
      <c r="L71" s="57"/>
      <c r="M71" s="57"/>
      <c r="N71" s="57"/>
      <c r="O71" s="57"/>
      <c r="P71" s="57"/>
      <c r="Q71" s="57"/>
      <c r="R71" s="57"/>
      <c r="S71" s="50">
        <v>0.63400000000000001</v>
      </c>
      <c r="T71" s="82" t="s">
        <v>38</v>
      </c>
      <c r="U71" s="34">
        <v>0.238845</v>
      </c>
      <c r="V71" s="34">
        <v>0.39472699999999999</v>
      </c>
      <c r="W71" s="34" t="s">
        <v>38</v>
      </c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</row>
    <row r="72" spans="1:41" s="62" customFormat="1" ht="15.75" hidden="1" customHeight="1" x14ac:dyDescent="0.3">
      <c r="A72" s="77" t="s">
        <v>58</v>
      </c>
      <c r="B72" s="85" t="s">
        <v>59</v>
      </c>
      <c r="C72" s="57"/>
      <c r="D72" s="57"/>
      <c r="E72" s="57"/>
      <c r="F72" s="57"/>
      <c r="G72" s="57"/>
      <c r="H72" s="57"/>
      <c r="I72" s="63"/>
      <c r="J72" s="57"/>
      <c r="K72" s="57"/>
      <c r="L72" s="57"/>
      <c r="M72" s="57"/>
      <c r="N72" s="57"/>
      <c r="O72" s="57"/>
      <c r="P72" s="57"/>
      <c r="Q72" s="57"/>
      <c r="R72" s="57"/>
      <c r="S72" s="50">
        <v>0.69099999999999995</v>
      </c>
      <c r="T72" s="82" t="s">
        <v>38</v>
      </c>
      <c r="U72" s="34">
        <v>0.26108700000000001</v>
      </c>
      <c r="V72" s="34">
        <v>0.43011500000000003</v>
      </c>
      <c r="W72" s="34" t="s">
        <v>38</v>
      </c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</row>
    <row r="73" spans="1:41" s="62" customFormat="1" ht="15.75" hidden="1" customHeight="1" x14ac:dyDescent="0.3">
      <c r="A73" s="77" t="s">
        <v>58</v>
      </c>
      <c r="B73" s="84" t="s">
        <v>52</v>
      </c>
      <c r="C73" s="57"/>
      <c r="D73" s="57"/>
      <c r="E73" s="57"/>
      <c r="F73" s="57"/>
      <c r="G73" s="57"/>
      <c r="H73" s="57"/>
      <c r="I73" s="63"/>
      <c r="J73" s="57"/>
      <c r="K73" s="57"/>
      <c r="L73" s="57"/>
      <c r="M73" s="57"/>
      <c r="N73" s="57"/>
      <c r="O73" s="57"/>
      <c r="P73" s="57"/>
      <c r="Q73" s="57"/>
      <c r="R73" s="57"/>
      <c r="S73" s="50">
        <v>0.46050000000000002</v>
      </c>
      <c r="T73" s="82" t="s">
        <v>38</v>
      </c>
      <c r="U73" s="34">
        <v>0.172545</v>
      </c>
      <c r="V73" s="34">
        <v>0.28795900000000002</v>
      </c>
      <c r="W73" s="34" t="s">
        <v>38</v>
      </c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</row>
    <row r="74" spans="1:41" s="62" customFormat="1" ht="15.75" hidden="1" customHeight="1" x14ac:dyDescent="0.3">
      <c r="A74" s="77" t="s">
        <v>58</v>
      </c>
      <c r="B74" s="84" t="s">
        <v>52</v>
      </c>
      <c r="C74" s="57"/>
      <c r="D74" s="57"/>
      <c r="E74" s="57"/>
      <c r="F74" s="57"/>
      <c r="G74" s="57"/>
      <c r="H74" s="57"/>
      <c r="I74" s="63"/>
      <c r="J74" s="57"/>
      <c r="K74" s="57"/>
      <c r="L74" s="57"/>
      <c r="M74" s="57"/>
      <c r="N74" s="57"/>
      <c r="O74" s="57"/>
      <c r="P74" s="57"/>
      <c r="Q74" s="57"/>
      <c r="R74" s="57"/>
      <c r="S74" s="50">
        <v>0.59350000000000003</v>
      </c>
      <c r="T74" s="82" t="s">
        <v>38</v>
      </c>
      <c r="U74" s="34">
        <v>0.22569500000000001</v>
      </c>
      <c r="V74" s="34">
        <v>0.36827900000000002</v>
      </c>
      <c r="W74" s="34" t="s">
        <v>38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</row>
    <row r="75" spans="1:41" s="62" customFormat="1" ht="15.75" hidden="1" customHeight="1" x14ac:dyDescent="0.3">
      <c r="A75" s="77" t="s">
        <v>53</v>
      </c>
      <c r="B75" s="85" t="s">
        <v>53</v>
      </c>
      <c r="C75" s="57"/>
      <c r="D75" s="57"/>
      <c r="E75" s="57"/>
      <c r="F75" s="57"/>
      <c r="G75" s="57"/>
      <c r="H75" s="57"/>
      <c r="I75" s="63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</row>
    <row r="76" spans="1:41" s="62" customFormat="1" ht="15.75" hidden="1" customHeight="1" x14ac:dyDescent="0.3">
      <c r="A76" s="77" t="s">
        <v>60</v>
      </c>
      <c r="B76" s="85" t="s">
        <v>61</v>
      </c>
      <c r="C76" s="57"/>
      <c r="D76" s="57"/>
      <c r="E76" s="57"/>
      <c r="F76" s="57"/>
      <c r="G76" s="57"/>
      <c r="H76" s="57"/>
      <c r="I76" s="63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</row>
    <row r="77" spans="1:41" s="62" customFormat="1" ht="15.75" hidden="1" customHeight="1" x14ac:dyDescent="0.3">
      <c r="A77" s="77" t="s">
        <v>60</v>
      </c>
      <c r="B77" s="84" t="s">
        <v>52</v>
      </c>
      <c r="C77" s="57"/>
      <c r="D77" s="57"/>
      <c r="E77" s="57"/>
      <c r="F77" s="57"/>
      <c r="G77" s="57"/>
      <c r="H77" s="57"/>
      <c r="I77" s="63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</row>
    <row r="78" spans="1:41" s="62" customFormat="1" ht="15.75" hidden="1" customHeight="1" x14ac:dyDescent="0.3">
      <c r="A78" s="77" t="s">
        <v>60</v>
      </c>
      <c r="B78" s="84" t="s">
        <v>52</v>
      </c>
      <c r="C78" s="57"/>
      <c r="D78" s="57"/>
      <c r="E78" s="57"/>
      <c r="F78" s="57"/>
      <c r="G78" s="57"/>
      <c r="H78" s="57"/>
      <c r="I78" s="63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</row>
    <row r="79" spans="1:41" s="62" customFormat="1" ht="15.75" hidden="1" customHeight="1" x14ac:dyDescent="0.3">
      <c r="A79" s="77" t="s">
        <v>53</v>
      </c>
      <c r="B79" s="85" t="s">
        <v>53</v>
      </c>
      <c r="C79" s="57"/>
      <c r="D79" s="57"/>
      <c r="E79" s="57"/>
      <c r="F79" s="57"/>
      <c r="G79" s="57"/>
      <c r="H79" s="57"/>
      <c r="I79" s="63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</row>
    <row r="80" spans="1:41" s="62" customFormat="1" ht="15.75" hidden="1" customHeight="1" x14ac:dyDescent="0.3">
      <c r="A80" s="77" t="s">
        <v>62</v>
      </c>
      <c r="B80" s="85" t="s">
        <v>63</v>
      </c>
      <c r="C80" s="57"/>
      <c r="D80" s="57"/>
      <c r="E80" s="57"/>
      <c r="F80" s="57"/>
      <c r="G80" s="57"/>
      <c r="H80" s="57"/>
      <c r="I80" s="63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</row>
    <row r="81" spans="1:41" s="62" customFormat="1" ht="15.75" hidden="1" customHeight="1" x14ac:dyDescent="0.3">
      <c r="A81" s="77" t="s">
        <v>62</v>
      </c>
      <c r="B81" s="84" t="s">
        <v>52</v>
      </c>
      <c r="C81" s="57"/>
      <c r="D81" s="57"/>
      <c r="E81" s="57"/>
      <c r="F81" s="57"/>
      <c r="G81" s="57"/>
      <c r="H81" s="57"/>
      <c r="I81" s="63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</row>
    <row r="82" spans="1:41" s="62" customFormat="1" ht="15.75" hidden="1" customHeight="1" x14ac:dyDescent="0.3">
      <c r="A82" s="77" t="s">
        <v>62</v>
      </c>
      <c r="B82" s="84" t="s">
        <v>52</v>
      </c>
      <c r="C82" s="57"/>
      <c r="D82" s="57"/>
      <c r="E82" s="57"/>
      <c r="F82" s="57"/>
      <c r="G82" s="57"/>
      <c r="H82" s="57"/>
      <c r="I82" s="63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</row>
    <row r="83" spans="1:41" s="62" customFormat="1" ht="15.75" hidden="1" customHeight="1" x14ac:dyDescent="0.3">
      <c r="A83" s="77" t="s">
        <v>53</v>
      </c>
      <c r="B83" s="85" t="s">
        <v>53</v>
      </c>
      <c r="C83" s="57"/>
      <c r="D83" s="57"/>
      <c r="E83" s="57"/>
      <c r="F83" s="57"/>
      <c r="G83" s="57"/>
      <c r="H83" s="57"/>
      <c r="I83" s="63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</row>
    <row r="84" spans="1:41" s="62" customFormat="1" ht="15.75" hidden="1" customHeight="1" x14ac:dyDescent="0.3">
      <c r="A84" s="77" t="s">
        <v>64</v>
      </c>
      <c r="B84" s="85" t="s">
        <v>65</v>
      </c>
      <c r="C84" s="57"/>
      <c r="D84" s="57"/>
      <c r="E84" s="57"/>
      <c r="F84" s="57"/>
      <c r="G84" s="57"/>
      <c r="H84" s="57"/>
      <c r="I84" s="63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</row>
    <row r="85" spans="1:41" s="62" customFormat="1" ht="15.75" hidden="1" customHeight="1" x14ac:dyDescent="0.3">
      <c r="A85" s="77" t="s">
        <v>64</v>
      </c>
      <c r="B85" s="84" t="s">
        <v>52</v>
      </c>
      <c r="C85" s="57"/>
      <c r="D85" s="57"/>
      <c r="E85" s="57"/>
      <c r="F85" s="57"/>
      <c r="G85" s="57"/>
      <c r="H85" s="57"/>
      <c r="I85" s="63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1:41" s="62" customFormat="1" ht="15.75" hidden="1" customHeight="1" x14ac:dyDescent="0.3">
      <c r="A86" s="77" t="s">
        <v>64</v>
      </c>
      <c r="B86" s="84" t="s">
        <v>52</v>
      </c>
      <c r="C86" s="57"/>
      <c r="D86" s="57"/>
      <c r="E86" s="57"/>
      <c r="F86" s="57"/>
      <c r="G86" s="57"/>
      <c r="H86" s="57"/>
      <c r="I86" s="63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</row>
    <row r="87" spans="1:41" s="62" customFormat="1" ht="15.75" hidden="1" customHeight="1" x14ac:dyDescent="0.3">
      <c r="A87" s="77" t="s">
        <v>53</v>
      </c>
      <c r="B87" s="85" t="s">
        <v>53</v>
      </c>
      <c r="C87" s="57"/>
      <c r="D87" s="57"/>
      <c r="E87" s="57"/>
      <c r="F87" s="57"/>
      <c r="G87" s="57"/>
      <c r="H87" s="57"/>
      <c r="I87" s="63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</row>
    <row r="88" spans="1:41" s="62" customFormat="1" ht="15.75" hidden="1" customHeight="1" x14ac:dyDescent="0.3">
      <c r="A88" s="77" t="s">
        <v>66</v>
      </c>
      <c r="B88" s="85" t="s">
        <v>67</v>
      </c>
      <c r="C88" s="57"/>
      <c r="D88" s="57"/>
      <c r="E88" s="57"/>
      <c r="F88" s="57"/>
      <c r="G88" s="57"/>
      <c r="H88" s="57"/>
      <c r="I88" s="63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</row>
    <row r="89" spans="1:41" s="62" customFormat="1" ht="15.75" hidden="1" customHeight="1" x14ac:dyDescent="0.3">
      <c r="A89" s="77" t="s">
        <v>66</v>
      </c>
      <c r="B89" s="84" t="s">
        <v>52</v>
      </c>
      <c r="C89" s="57"/>
      <c r="D89" s="57"/>
      <c r="E89" s="57"/>
      <c r="F89" s="57"/>
      <c r="G89" s="57"/>
      <c r="H89" s="57"/>
      <c r="I89" s="63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</row>
    <row r="90" spans="1:41" s="62" customFormat="1" ht="15.75" hidden="1" customHeight="1" x14ac:dyDescent="0.3">
      <c r="A90" s="77" t="s">
        <v>66</v>
      </c>
      <c r="B90" s="84" t="s">
        <v>52</v>
      </c>
      <c r="C90" s="57"/>
      <c r="D90" s="57"/>
      <c r="E90" s="57"/>
      <c r="F90" s="57"/>
      <c r="G90" s="57"/>
      <c r="H90" s="57"/>
      <c r="I90" s="63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</row>
    <row r="91" spans="1:41" s="62" customFormat="1" ht="15.75" hidden="1" customHeight="1" x14ac:dyDescent="0.3">
      <c r="A91" s="77" t="s">
        <v>53</v>
      </c>
      <c r="B91" s="85" t="s">
        <v>53</v>
      </c>
      <c r="C91" s="57"/>
      <c r="D91" s="57"/>
      <c r="E91" s="57"/>
      <c r="F91" s="57"/>
      <c r="G91" s="57"/>
      <c r="H91" s="57"/>
      <c r="I91" s="63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</row>
    <row r="92" spans="1:41" s="62" customFormat="1" ht="15.75" hidden="1" customHeight="1" x14ac:dyDescent="0.3">
      <c r="A92" s="77" t="s">
        <v>3</v>
      </c>
      <c r="B92" s="85" t="s">
        <v>68</v>
      </c>
      <c r="C92" s="57"/>
      <c r="D92" s="57"/>
      <c r="E92" s="57"/>
      <c r="F92" s="57"/>
      <c r="G92" s="57"/>
      <c r="H92" s="57"/>
      <c r="I92" s="63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</row>
    <row r="93" spans="1:41" s="62" customFormat="1" ht="15.75" hidden="1" customHeight="1" x14ac:dyDescent="0.3">
      <c r="A93" s="77" t="s">
        <v>4</v>
      </c>
      <c r="B93" s="85" t="s">
        <v>69</v>
      </c>
      <c r="C93" s="57"/>
      <c r="D93" s="57"/>
      <c r="E93" s="57"/>
      <c r="F93" s="57"/>
      <c r="G93" s="57"/>
      <c r="H93" s="57"/>
      <c r="I93" s="63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</row>
    <row r="94" spans="1:41" s="62" customFormat="1" ht="15.75" hidden="1" customHeight="1" x14ac:dyDescent="0.3">
      <c r="A94" s="77" t="s">
        <v>4</v>
      </c>
      <c r="B94" s="84" t="s">
        <v>52</v>
      </c>
      <c r="C94" s="57"/>
      <c r="D94" s="57"/>
      <c r="E94" s="57"/>
      <c r="F94" s="57"/>
      <c r="G94" s="57"/>
      <c r="H94" s="57"/>
      <c r="I94" s="63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</row>
    <row r="95" spans="1:41" s="62" customFormat="1" ht="15.75" hidden="1" customHeight="1" x14ac:dyDescent="0.3">
      <c r="A95" s="77" t="s">
        <v>4</v>
      </c>
      <c r="B95" s="84" t="s">
        <v>52</v>
      </c>
      <c r="C95" s="57"/>
      <c r="D95" s="57"/>
      <c r="E95" s="57"/>
      <c r="F95" s="57"/>
      <c r="G95" s="57"/>
      <c r="H95" s="57"/>
      <c r="I95" s="63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</row>
    <row r="96" spans="1:41" s="62" customFormat="1" ht="15.75" hidden="1" customHeight="1" x14ac:dyDescent="0.3">
      <c r="A96" s="77" t="s">
        <v>53</v>
      </c>
      <c r="B96" s="85" t="s">
        <v>53</v>
      </c>
      <c r="C96" s="57"/>
      <c r="D96" s="57"/>
      <c r="E96" s="57"/>
      <c r="F96" s="57"/>
      <c r="G96" s="57"/>
      <c r="H96" s="57"/>
      <c r="I96" s="63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</row>
    <row r="97" spans="1:41" s="62" customFormat="1" ht="15.75" hidden="1" customHeight="1" x14ac:dyDescent="0.3">
      <c r="A97" s="77" t="s">
        <v>70</v>
      </c>
      <c r="B97" s="85" t="s">
        <v>71</v>
      </c>
      <c r="C97" s="57"/>
      <c r="D97" s="57"/>
      <c r="E97" s="57"/>
      <c r="F97" s="57"/>
      <c r="G97" s="57"/>
      <c r="H97" s="57"/>
      <c r="I97" s="63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</row>
    <row r="98" spans="1:41" s="62" customFormat="1" ht="15.75" hidden="1" customHeight="1" x14ac:dyDescent="0.3">
      <c r="A98" s="77" t="s">
        <v>70</v>
      </c>
      <c r="B98" s="84" t="s">
        <v>52</v>
      </c>
      <c r="C98" s="57"/>
      <c r="D98" s="57"/>
      <c r="E98" s="57"/>
      <c r="F98" s="57"/>
      <c r="G98" s="57"/>
      <c r="H98" s="57"/>
      <c r="I98" s="63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</row>
    <row r="99" spans="1:41" s="62" customFormat="1" ht="15.75" hidden="1" customHeight="1" x14ac:dyDescent="0.3">
      <c r="A99" s="77" t="s">
        <v>70</v>
      </c>
      <c r="B99" s="84" t="s">
        <v>52</v>
      </c>
      <c r="C99" s="57"/>
      <c r="D99" s="57"/>
      <c r="E99" s="57"/>
      <c r="F99" s="57"/>
      <c r="G99" s="57"/>
      <c r="H99" s="57"/>
      <c r="I99" s="63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</row>
    <row r="100" spans="1:41" s="62" customFormat="1" ht="15.75" hidden="1" customHeight="1" x14ac:dyDescent="0.3">
      <c r="A100" s="77" t="s">
        <v>53</v>
      </c>
      <c r="B100" s="85" t="s">
        <v>53</v>
      </c>
      <c r="C100" s="57"/>
      <c r="D100" s="57"/>
      <c r="E100" s="57"/>
      <c r="F100" s="57"/>
      <c r="G100" s="57"/>
      <c r="H100" s="57"/>
      <c r="I100" s="63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</row>
    <row r="101" spans="1:41" s="62" customFormat="1" ht="15.75" hidden="1" customHeight="1" x14ac:dyDescent="0.3">
      <c r="A101" s="77" t="s">
        <v>5</v>
      </c>
      <c r="B101" s="85" t="s">
        <v>20</v>
      </c>
      <c r="C101" s="57"/>
      <c r="D101" s="57"/>
      <c r="E101" s="57"/>
      <c r="F101" s="57"/>
      <c r="G101" s="57"/>
      <c r="H101" s="57"/>
      <c r="I101" s="63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</row>
    <row r="102" spans="1:41" s="62" customFormat="1" ht="15.75" hidden="1" customHeight="1" x14ac:dyDescent="0.3">
      <c r="A102" s="77" t="s">
        <v>6</v>
      </c>
      <c r="B102" s="85" t="s">
        <v>72</v>
      </c>
      <c r="C102" s="57"/>
      <c r="D102" s="57"/>
      <c r="E102" s="57"/>
      <c r="F102" s="57"/>
      <c r="G102" s="57"/>
      <c r="H102" s="57"/>
      <c r="I102" s="63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</row>
    <row r="103" spans="1:41" s="62" customFormat="1" ht="15.75" hidden="1" customHeight="1" x14ac:dyDescent="0.3">
      <c r="A103" s="77" t="s">
        <v>6</v>
      </c>
      <c r="B103" s="84" t="s">
        <v>52</v>
      </c>
      <c r="C103" s="57"/>
      <c r="D103" s="57"/>
      <c r="E103" s="57"/>
      <c r="F103" s="57"/>
      <c r="G103" s="57"/>
      <c r="H103" s="57"/>
      <c r="I103" s="63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</row>
    <row r="104" spans="1:41" s="62" customFormat="1" ht="15.75" hidden="1" customHeight="1" x14ac:dyDescent="0.3">
      <c r="A104" s="77" t="s">
        <v>6</v>
      </c>
      <c r="B104" s="84" t="s">
        <v>52</v>
      </c>
      <c r="C104" s="57"/>
      <c r="D104" s="57"/>
      <c r="E104" s="57"/>
      <c r="F104" s="57"/>
      <c r="G104" s="57"/>
      <c r="H104" s="57"/>
      <c r="I104" s="63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</row>
    <row r="105" spans="1:41" s="62" customFormat="1" ht="15.75" hidden="1" customHeight="1" x14ac:dyDescent="0.3">
      <c r="A105" s="77" t="s">
        <v>53</v>
      </c>
      <c r="B105" s="86" t="s">
        <v>53</v>
      </c>
      <c r="C105" s="57"/>
      <c r="D105" s="57"/>
      <c r="E105" s="57"/>
      <c r="F105" s="57"/>
      <c r="G105" s="57"/>
      <c r="H105" s="57"/>
      <c r="I105" s="63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</row>
    <row r="106" spans="1:41" s="62" customFormat="1" ht="15.75" hidden="1" customHeight="1" x14ac:dyDescent="0.3">
      <c r="A106" s="77" t="s">
        <v>73</v>
      </c>
      <c r="B106" s="85" t="s">
        <v>74</v>
      </c>
      <c r="C106" s="57"/>
      <c r="D106" s="57"/>
      <c r="E106" s="57"/>
      <c r="F106" s="57"/>
      <c r="G106" s="57"/>
      <c r="H106" s="57"/>
      <c r="I106" s="63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</row>
    <row r="107" spans="1:41" s="62" customFormat="1" ht="15.75" hidden="1" customHeight="1" x14ac:dyDescent="0.3">
      <c r="A107" s="77" t="s">
        <v>73</v>
      </c>
      <c r="B107" s="84" t="s">
        <v>52</v>
      </c>
      <c r="C107" s="57"/>
      <c r="D107" s="57"/>
      <c r="E107" s="57"/>
      <c r="F107" s="57"/>
      <c r="G107" s="57"/>
      <c r="H107" s="57"/>
      <c r="I107" s="63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</row>
    <row r="108" spans="1:41" s="62" customFormat="1" ht="15.75" hidden="1" customHeight="1" x14ac:dyDescent="0.3">
      <c r="A108" s="77" t="s">
        <v>73</v>
      </c>
      <c r="B108" s="84" t="s">
        <v>52</v>
      </c>
      <c r="C108" s="57"/>
      <c r="D108" s="57"/>
      <c r="E108" s="57"/>
      <c r="F108" s="57"/>
      <c r="G108" s="57"/>
      <c r="H108" s="57"/>
      <c r="I108" s="63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</row>
    <row r="109" spans="1:41" s="62" customFormat="1" ht="15.75" hidden="1" customHeight="1" x14ac:dyDescent="0.3">
      <c r="A109" s="77" t="s">
        <v>53</v>
      </c>
      <c r="B109" s="86" t="s">
        <v>53</v>
      </c>
      <c r="C109" s="57"/>
      <c r="D109" s="57"/>
      <c r="E109" s="57"/>
      <c r="F109" s="57"/>
      <c r="G109" s="57"/>
      <c r="H109" s="57"/>
      <c r="I109" s="63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</row>
    <row r="110" spans="1:41" s="62" customFormat="1" ht="15.75" hidden="1" customHeight="1" x14ac:dyDescent="0.3">
      <c r="A110" s="77" t="s">
        <v>7</v>
      </c>
      <c r="B110" s="85" t="s">
        <v>33</v>
      </c>
      <c r="C110" s="57"/>
      <c r="D110" s="57"/>
      <c r="E110" s="57"/>
      <c r="F110" s="57"/>
      <c r="G110" s="57"/>
      <c r="H110" s="57"/>
      <c r="I110" s="63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</row>
    <row r="111" spans="1:41" s="62" customFormat="1" ht="15.75" hidden="1" customHeight="1" x14ac:dyDescent="0.3">
      <c r="A111" s="77" t="s">
        <v>7</v>
      </c>
      <c r="B111" s="84" t="s">
        <v>52</v>
      </c>
      <c r="C111" s="57"/>
      <c r="D111" s="57"/>
      <c r="E111" s="57"/>
      <c r="F111" s="57"/>
      <c r="G111" s="57"/>
      <c r="H111" s="57"/>
      <c r="I111" s="63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</row>
    <row r="112" spans="1:41" s="62" customFormat="1" ht="15.75" hidden="1" customHeight="1" x14ac:dyDescent="0.3">
      <c r="A112" s="77" t="s">
        <v>7</v>
      </c>
      <c r="B112" s="84" t="s">
        <v>52</v>
      </c>
      <c r="C112" s="57"/>
      <c r="D112" s="57"/>
      <c r="E112" s="57"/>
      <c r="F112" s="57"/>
      <c r="G112" s="57"/>
      <c r="H112" s="57"/>
      <c r="I112" s="63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</row>
    <row r="113" spans="1:41" s="62" customFormat="1" ht="15.75" hidden="1" customHeight="1" x14ac:dyDescent="0.3">
      <c r="A113" s="77" t="s">
        <v>53</v>
      </c>
      <c r="B113" s="86" t="s">
        <v>53</v>
      </c>
      <c r="C113" s="57"/>
      <c r="D113" s="57"/>
      <c r="E113" s="57"/>
      <c r="F113" s="57"/>
      <c r="G113" s="57"/>
      <c r="H113" s="57"/>
      <c r="I113" s="63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</row>
    <row r="114" spans="1:41" s="62" customFormat="1" ht="15.75" hidden="1" customHeight="1" x14ac:dyDescent="0.3">
      <c r="A114" s="77" t="s">
        <v>75</v>
      </c>
      <c r="B114" s="78" t="s">
        <v>29</v>
      </c>
      <c r="C114" s="57"/>
      <c r="D114" s="57"/>
      <c r="E114" s="57"/>
      <c r="F114" s="57"/>
      <c r="G114" s="57"/>
      <c r="H114" s="57"/>
      <c r="I114" s="63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</row>
    <row r="115" spans="1:41" s="62" customFormat="1" ht="15.75" hidden="1" customHeight="1" x14ac:dyDescent="0.3">
      <c r="A115" s="77" t="s">
        <v>75</v>
      </c>
      <c r="B115" s="84" t="s">
        <v>52</v>
      </c>
      <c r="C115" s="57"/>
      <c r="D115" s="57"/>
      <c r="E115" s="57"/>
      <c r="F115" s="57"/>
      <c r="G115" s="57"/>
      <c r="H115" s="57"/>
      <c r="I115" s="63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</row>
    <row r="116" spans="1:41" s="62" customFormat="1" ht="15.75" hidden="1" customHeight="1" x14ac:dyDescent="0.3">
      <c r="A116" s="77" t="s">
        <v>75</v>
      </c>
      <c r="B116" s="84" t="s">
        <v>52</v>
      </c>
      <c r="C116" s="57"/>
      <c r="D116" s="57"/>
      <c r="E116" s="57"/>
      <c r="F116" s="57"/>
      <c r="G116" s="57"/>
      <c r="H116" s="57"/>
      <c r="I116" s="63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</row>
    <row r="117" spans="1:41" s="62" customFormat="1" ht="15.75" hidden="1" customHeight="1" x14ac:dyDescent="0.3">
      <c r="A117" s="77" t="s">
        <v>53</v>
      </c>
      <c r="B117" s="86" t="s">
        <v>53</v>
      </c>
      <c r="C117" s="57"/>
      <c r="D117" s="57"/>
      <c r="E117" s="57"/>
      <c r="F117" s="57"/>
      <c r="G117" s="57"/>
      <c r="H117" s="57"/>
      <c r="I117" s="63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</row>
    <row r="118" spans="1:41" s="62" customFormat="1" ht="15.75" hidden="1" customHeight="1" x14ac:dyDescent="0.3">
      <c r="A118" s="77" t="s">
        <v>8</v>
      </c>
      <c r="B118" s="78" t="s">
        <v>76</v>
      </c>
      <c r="C118" s="57"/>
      <c r="D118" s="57"/>
      <c r="E118" s="57"/>
      <c r="F118" s="57"/>
      <c r="G118" s="57"/>
      <c r="H118" s="57"/>
      <c r="I118" s="63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</row>
    <row r="119" spans="1:41" s="62" customFormat="1" ht="15.75" hidden="1" customHeight="1" x14ac:dyDescent="0.3">
      <c r="A119" s="77" t="s">
        <v>8</v>
      </c>
      <c r="B119" s="84" t="s">
        <v>52</v>
      </c>
      <c r="C119" s="57"/>
      <c r="D119" s="57"/>
      <c r="E119" s="57"/>
      <c r="F119" s="57"/>
      <c r="G119" s="57"/>
      <c r="H119" s="57"/>
      <c r="I119" s="63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</row>
    <row r="120" spans="1:41" s="62" customFormat="1" ht="15.75" hidden="1" customHeight="1" x14ac:dyDescent="0.3">
      <c r="A120" s="77" t="s">
        <v>8</v>
      </c>
      <c r="B120" s="84" t="s">
        <v>52</v>
      </c>
      <c r="C120" s="57"/>
      <c r="D120" s="57"/>
      <c r="E120" s="57"/>
      <c r="F120" s="57"/>
      <c r="G120" s="57"/>
      <c r="H120" s="57"/>
      <c r="I120" s="63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</row>
    <row r="121" spans="1:41" s="62" customFormat="1" ht="15.75" hidden="1" customHeight="1" x14ac:dyDescent="0.3">
      <c r="A121" s="77" t="s">
        <v>53</v>
      </c>
      <c r="B121" s="86" t="s">
        <v>53</v>
      </c>
      <c r="C121" s="57"/>
      <c r="D121" s="57"/>
      <c r="E121" s="57"/>
      <c r="F121" s="57"/>
      <c r="G121" s="57"/>
      <c r="H121" s="57"/>
      <c r="I121" s="63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</row>
    <row r="122" spans="1:41" s="62" customFormat="1" ht="15.75" hidden="1" customHeight="1" x14ac:dyDescent="0.3">
      <c r="A122" s="77" t="s">
        <v>9</v>
      </c>
      <c r="B122" s="85" t="s">
        <v>51</v>
      </c>
      <c r="C122" s="57"/>
      <c r="D122" s="57"/>
      <c r="E122" s="57"/>
      <c r="F122" s="57"/>
      <c r="G122" s="57"/>
      <c r="H122" s="57"/>
      <c r="I122" s="63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</row>
    <row r="123" spans="1:41" s="62" customFormat="1" ht="15.75" hidden="1" customHeight="1" x14ac:dyDescent="0.3">
      <c r="A123" s="77" t="s">
        <v>193</v>
      </c>
      <c r="B123" s="86" t="s">
        <v>193</v>
      </c>
      <c r="C123" s="57"/>
      <c r="D123" s="57"/>
      <c r="E123" s="57"/>
      <c r="F123" s="57"/>
      <c r="G123" s="57"/>
      <c r="H123" s="57"/>
      <c r="I123" s="63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</row>
    <row r="124" spans="1:41" s="62" customFormat="1" ht="15.6" hidden="1" x14ac:dyDescent="0.3">
      <c r="A124" s="2"/>
      <c r="B124" s="2"/>
      <c r="C124" s="2"/>
      <c r="D124" s="2"/>
      <c r="E124" s="2"/>
      <c r="F124" s="2"/>
      <c r="G124" s="2"/>
      <c r="H124" s="2"/>
      <c r="I124" s="4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s="62" customFormat="1" ht="31.2" x14ac:dyDescent="0.3">
      <c r="A125" s="87" t="s">
        <v>182</v>
      </c>
      <c r="B125" s="88" t="s">
        <v>189</v>
      </c>
      <c r="C125" s="10" t="s">
        <v>38</v>
      </c>
      <c r="D125" s="37" t="s">
        <v>38</v>
      </c>
      <c r="E125" s="37" t="s">
        <v>38</v>
      </c>
      <c r="F125" s="37" t="s">
        <v>38</v>
      </c>
      <c r="G125" s="37" t="s">
        <v>38</v>
      </c>
      <c r="H125" s="35">
        <f>H126+H127</f>
        <v>0</v>
      </c>
      <c r="I125" s="35">
        <f>I126+I127</f>
        <v>5.0968499999999999</v>
      </c>
      <c r="J125" s="10" t="s">
        <v>38</v>
      </c>
      <c r="K125" s="40">
        <f t="shared" ref="K125:K126" si="4">M125+N125+O125</f>
        <v>0</v>
      </c>
      <c r="L125" s="40" t="s">
        <v>38</v>
      </c>
      <c r="M125" s="40">
        <v>0</v>
      </c>
      <c r="N125" s="40">
        <v>0</v>
      </c>
      <c r="O125" s="40">
        <v>0</v>
      </c>
      <c r="P125" s="35">
        <f>P126+P127</f>
        <v>5.097016</v>
      </c>
      <c r="Q125" s="89" t="s">
        <v>38</v>
      </c>
      <c r="R125" s="35">
        <f>R126+R127</f>
        <v>0.39800000000000002</v>
      </c>
      <c r="S125" s="35">
        <f>S126+S127</f>
        <v>4.6234679999999999</v>
      </c>
      <c r="T125" s="35">
        <f>T126+T127</f>
        <v>7.5548000000000004E-2</v>
      </c>
      <c r="U125" s="89" t="s">
        <v>38</v>
      </c>
      <c r="V125" s="89" t="s">
        <v>38</v>
      </c>
      <c r="W125" s="89" t="s">
        <v>38</v>
      </c>
      <c r="X125" s="89" t="s">
        <v>38</v>
      </c>
      <c r="Y125" s="89" t="s">
        <v>38</v>
      </c>
      <c r="Z125" s="89" t="s">
        <v>38</v>
      </c>
      <c r="AA125" s="89" t="s">
        <v>38</v>
      </c>
      <c r="AB125" s="89" t="s">
        <v>38</v>
      </c>
      <c r="AC125" s="89" t="s">
        <v>38</v>
      </c>
      <c r="AD125" s="89" t="s">
        <v>38</v>
      </c>
      <c r="AE125" s="89" t="s">
        <v>38</v>
      </c>
      <c r="AF125" s="89" t="s">
        <v>38</v>
      </c>
      <c r="AG125" s="89" t="s">
        <v>38</v>
      </c>
      <c r="AH125" s="89" t="s">
        <v>38</v>
      </c>
      <c r="AI125" s="89" t="s">
        <v>38</v>
      </c>
      <c r="AJ125" s="89" t="s">
        <v>38</v>
      </c>
      <c r="AK125" s="35">
        <f>AK126+AK127</f>
        <v>0</v>
      </c>
      <c r="AL125" s="35">
        <f>AL126+AL127</f>
        <v>5.0971630000000001</v>
      </c>
      <c r="AM125" s="35">
        <f>AM126+AM127</f>
        <v>0</v>
      </c>
      <c r="AN125" s="35">
        <f>AN126+AN127</f>
        <v>5.0971630000000001</v>
      </c>
      <c r="AO125" s="37"/>
    </row>
    <row r="126" spans="1:41" s="62" customFormat="1" ht="15.6" x14ac:dyDescent="0.3">
      <c r="A126" s="90" t="s">
        <v>183</v>
      </c>
      <c r="B126" s="91" t="s">
        <v>192</v>
      </c>
      <c r="C126" s="71" t="s">
        <v>38</v>
      </c>
      <c r="D126" s="36" t="s">
        <v>152</v>
      </c>
      <c r="E126" s="36">
        <v>2019</v>
      </c>
      <c r="F126" s="36" t="s">
        <v>38</v>
      </c>
      <c r="G126" s="36">
        <v>2019</v>
      </c>
      <c r="H126" s="38">
        <v>0</v>
      </c>
      <c r="I126" s="38">
        <v>2.8870870000000002</v>
      </c>
      <c r="J126" s="71" t="s">
        <v>38</v>
      </c>
      <c r="K126" s="40">
        <f t="shared" si="4"/>
        <v>0</v>
      </c>
      <c r="L126" s="40" t="s">
        <v>38</v>
      </c>
      <c r="M126" s="40">
        <v>0</v>
      </c>
      <c r="N126" s="40">
        <v>0</v>
      </c>
      <c r="O126" s="40">
        <v>0</v>
      </c>
      <c r="P126" s="38">
        <f>R126+S126+T126</f>
        <v>2.8872420000000005</v>
      </c>
      <c r="Q126" s="40" t="s">
        <v>38</v>
      </c>
      <c r="R126" s="38">
        <v>0.22800000000000001</v>
      </c>
      <c r="S126" s="38">
        <v>2.6214680000000001</v>
      </c>
      <c r="T126" s="38">
        <v>3.7774000000000002E-2</v>
      </c>
      <c r="U126" s="40" t="s">
        <v>38</v>
      </c>
      <c r="V126" s="40" t="s">
        <v>38</v>
      </c>
      <c r="W126" s="40" t="s">
        <v>38</v>
      </c>
      <c r="X126" s="40" t="s">
        <v>38</v>
      </c>
      <c r="Y126" s="40" t="s">
        <v>38</v>
      </c>
      <c r="Z126" s="40" t="s">
        <v>38</v>
      </c>
      <c r="AA126" s="40" t="s">
        <v>38</v>
      </c>
      <c r="AB126" s="40" t="s">
        <v>38</v>
      </c>
      <c r="AC126" s="40" t="s">
        <v>38</v>
      </c>
      <c r="AD126" s="40" t="s">
        <v>38</v>
      </c>
      <c r="AE126" s="40" t="s">
        <v>38</v>
      </c>
      <c r="AF126" s="40" t="s">
        <v>38</v>
      </c>
      <c r="AG126" s="40" t="s">
        <v>38</v>
      </c>
      <c r="AH126" s="40" t="s">
        <v>38</v>
      </c>
      <c r="AI126" s="40" t="s">
        <v>38</v>
      </c>
      <c r="AJ126" s="40" t="s">
        <v>38</v>
      </c>
      <c r="AK126" s="38">
        <v>0</v>
      </c>
      <c r="AL126" s="38">
        <v>2.8874</v>
      </c>
      <c r="AM126" s="38">
        <v>0</v>
      </c>
      <c r="AN126" s="38">
        <v>2.8874</v>
      </c>
      <c r="AO126" s="36"/>
    </row>
    <row r="127" spans="1:41" s="62" customFormat="1" ht="15.6" x14ac:dyDescent="0.3">
      <c r="A127" s="90" t="s">
        <v>190</v>
      </c>
      <c r="B127" s="91" t="s">
        <v>191</v>
      </c>
      <c r="C127" s="71" t="s">
        <v>38</v>
      </c>
      <c r="D127" s="36" t="s">
        <v>152</v>
      </c>
      <c r="E127" s="36">
        <v>2019</v>
      </c>
      <c r="F127" s="36" t="s">
        <v>38</v>
      </c>
      <c r="G127" s="36">
        <v>2019</v>
      </c>
      <c r="H127" s="38">
        <v>0</v>
      </c>
      <c r="I127" s="38">
        <v>2.2097630000000001</v>
      </c>
      <c r="J127" s="71" t="s">
        <v>38</v>
      </c>
      <c r="K127" s="40">
        <f>M127+N127+O127</f>
        <v>0</v>
      </c>
      <c r="L127" s="40" t="s">
        <v>38</v>
      </c>
      <c r="M127" s="40">
        <v>0</v>
      </c>
      <c r="N127" s="40">
        <v>0</v>
      </c>
      <c r="O127" s="40">
        <v>0</v>
      </c>
      <c r="P127" s="38">
        <f>R127+S127+T127</f>
        <v>2.2097739999999999</v>
      </c>
      <c r="Q127" s="40" t="s">
        <v>38</v>
      </c>
      <c r="R127" s="38">
        <v>0.17</v>
      </c>
      <c r="S127" s="38">
        <v>2.0019999999999998</v>
      </c>
      <c r="T127" s="38">
        <v>3.7774000000000002E-2</v>
      </c>
      <c r="U127" s="40" t="s">
        <v>38</v>
      </c>
      <c r="V127" s="40" t="s">
        <v>38</v>
      </c>
      <c r="W127" s="40" t="s">
        <v>38</v>
      </c>
      <c r="X127" s="40" t="s">
        <v>38</v>
      </c>
      <c r="Y127" s="40" t="s">
        <v>38</v>
      </c>
      <c r="Z127" s="40" t="s">
        <v>38</v>
      </c>
      <c r="AA127" s="40" t="s">
        <v>38</v>
      </c>
      <c r="AB127" s="40" t="s">
        <v>38</v>
      </c>
      <c r="AC127" s="40" t="s">
        <v>38</v>
      </c>
      <c r="AD127" s="40" t="s">
        <v>38</v>
      </c>
      <c r="AE127" s="40" t="s">
        <v>38</v>
      </c>
      <c r="AF127" s="40" t="s">
        <v>38</v>
      </c>
      <c r="AG127" s="40" t="s">
        <v>38</v>
      </c>
      <c r="AH127" s="40" t="s">
        <v>38</v>
      </c>
      <c r="AI127" s="40" t="s">
        <v>38</v>
      </c>
      <c r="AJ127" s="40" t="s">
        <v>38</v>
      </c>
      <c r="AK127" s="38">
        <v>0</v>
      </c>
      <c r="AL127" s="38">
        <v>2.2097630000000001</v>
      </c>
      <c r="AM127" s="38">
        <v>0</v>
      </c>
      <c r="AN127" s="38">
        <v>2.2097630000000001</v>
      </c>
      <c r="AO127" s="36"/>
    </row>
    <row r="128" spans="1:41" s="62" customFormat="1" ht="93.6" x14ac:dyDescent="0.3">
      <c r="A128" s="31" t="s">
        <v>187</v>
      </c>
      <c r="B128" s="74" t="s">
        <v>76</v>
      </c>
      <c r="C128" s="72" t="s">
        <v>38</v>
      </c>
      <c r="D128" s="37" t="s">
        <v>38</v>
      </c>
      <c r="E128" s="37" t="s">
        <v>38</v>
      </c>
      <c r="F128" s="37" t="s">
        <v>38</v>
      </c>
      <c r="G128" s="37" t="s">
        <v>38</v>
      </c>
      <c r="H128" s="75">
        <v>0</v>
      </c>
      <c r="I128" s="75">
        <f>I129</f>
        <v>7.55</v>
      </c>
      <c r="J128" s="75" t="s">
        <v>38</v>
      </c>
      <c r="K128" s="75">
        <f>O128</f>
        <v>0</v>
      </c>
      <c r="L128" s="72" t="s">
        <v>38</v>
      </c>
      <c r="M128" s="72" t="s">
        <v>38</v>
      </c>
      <c r="N128" s="72" t="s">
        <v>38</v>
      </c>
      <c r="O128" s="75">
        <f>O129</f>
        <v>0</v>
      </c>
      <c r="P128" s="75">
        <f>P129</f>
        <v>7.55</v>
      </c>
      <c r="Q128" s="72" t="s">
        <v>38</v>
      </c>
      <c r="R128" s="72" t="s">
        <v>38</v>
      </c>
      <c r="S128" s="72" t="s">
        <v>38</v>
      </c>
      <c r="T128" s="75">
        <f>T129</f>
        <v>7.55</v>
      </c>
      <c r="U128" s="72" t="s">
        <v>38</v>
      </c>
      <c r="V128" s="72" t="s">
        <v>38</v>
      </c>
      <c r="W128" s="72" t="s">
        <v>38</v>
      </c>
      <c r="X128" s="72" t="s">
        <v>38</v>
      </c>
      <c r="Y128" s="72" t="s">
        <v>38</v>
      </c>
      <c r="Z128" s="72" t="s">
        <v>38</v>
      </c>
      <c r="AA128" s="72" t="s">
        <v>38</v>
      </c>
      <c r="AB128" s="72" t="s">
        <v>38</v>
      </c>
      <c r="AC128" s="72" t="s">
        <v>38</v>
      </c>
      <c r="AD128" s="72" t="s">
        <v>38</v>
      </c>
      <c r="AE128" s="72" t="s">
        <v>38</v>
      </c>
      <c r="AF128" s="72" t="s">
        <v>38</v>
      </c>
      <c r="AG128" s="72" t="s">
        <v>38</v>
      </c>
      <c r="AH128" s="72" t="s">
        <v>38</v>
      </c>
      <c r="AI128" s="72" t="s">
        <v>38</v>
      </c>
      <c r="AJ128" s="72" t="s">
        <v>38</v>
      </c>
      <c r="AK128" s="75">
        <v>0</v>
      </c>
      <c r="AL128" s="75">
        <f>AL129</f>
        <v>7.55</v>
      </c>
      <c r="AM128" s="75">
        <f>AM129</f>
        <v>0</v>
      </c>
      <c r="AN128" s="75">
        <f>AN129</f>
        <v>7.55</v>
      </c>
      <c r="AO128" s="14" t="s">
        <v>185</v>
      </c>
    </row>
    <row r="129" spans="1:41" s="62" customFormat="1" ht="15.6" x14ac:dyDescent="0.3">
      <c r="A129" s="77" t="s">
        <v>188</v>
      </c>
      <c r="B129" s="78" t="s">
        <v>184</v>
      </c>
      <c r="C129" s="73" t="s">
        <v>38</v>
      </c>
      <c r="D129" s="36" t="s">
        <v>38</v>
      </c>
      <c r="E129" s="36">
        <v>2019</v>
      </c>
      <c r="F129" s="36" t="s">
        <v>38</v>
      </c>
      <c r="G129" s="36">
        <v>2019</v>
      </c>
      <c r="H129" s="76">
        <v>0</v>
      </c>
      <c r="I129" s="76">
        <v>7.55</v>
      </c>
      <c r="J129" s="73" t="s">
        <v>38</v>
      </c>
      <c r="K129" s="76">
        <f>O129</f>
        <v>0</v>
      </c>
      <c r="L129" s="73" t="s">
        <v>38</v>
      </c>
      <c r="M129" s="73" t="s">
        <v>38</v>
      </c>
      <c r="N129" s="73" t="s">
        <v>38</v>
      </c>
      <c r="O129" s="76">
        <v>0</v>
      </c>
      <c r="P129" s="76">
        <v>7.55</v>
      </c>
      <c r="Q129" s="73" t="s">
        <v>38</v>
      </c>
      <c r="R129" s="73" t="s">
        <v>38</v>
      </c>
      <c r="S129" s="73" t="s">
        <v>38</v>
      </c>
      <c r="T129" s="76">
        <v>7.55</v>
      </c>
      <c r="U129" s="73" t="s">
        <v>38</v>
      </c>
      <c r="V129" s="73" t="s">
        <v>38</v>
      </c>
      <c r="W129" s="73" t="s">
        <v>38</v>
      </c>
      <c r="X129" s="73" t="s">
        <v>38</v>
      </c>
      <c r="Y129" s="73" t="s">
        <v>38</v>
      </c>
      <c r="Z129" s="73" t="s">
        <v>38</v>
      </c>
      <c r="AA129" s="73" t="s">
        <v>38</v>
      </c>
      <c r="AB129" s="73" t="s">
        <v>38</v>
      </c>
      <c r="AC129" s="73" t="s">
        <v>38</v>
      </c>
      <c r="AD129" s="73" t="s">
        <v>38</v>
      </c>
      <c r="AE129" s="73" t="s">
        <v>38</v>
      </c>
      <c r="AF129" s="73" t="s">
        <v>38</v>
      </c>
      <c r="AG129" s="73" t="s">
        <v>38</v>
      </c>
      <c r="AH129" s="73" t="s">
        <v>38</v>
      </c>
      <c r="AI129" s="73" t="s">
        <v>38</v>
      </c>
      <c r="AJ129" s="73" t="s">
        <v>38</v>
      </c>
      <c r="AK129" s="76">
        <v>0</v>
      </c>
      <c r="AL129" s="76">
        <v>7.55</v>
      </c>
      <c r="AM129" s="76">
        <v>0</v>
      </c>
      <c r="AN129" s="76">
        <f>7.55</f>
        <v>7.55</v>
      </c>
      <c r="AO129" s="36"/>
    </row>
    <row r="130" spans="1:41" s="59" customFormat="1" ht="15.6" x14ac:dyDescent="0.3">
      <c r="A130" s="60"/>
      <c r="B130" s="60"/>
      <c r="C130" s="60"/>
      <c r="D130" s="60"/>
      <c r="E130" s="2"/>
      <c r="F130" s="2"/>
      <c r="G130" s="60"/>
      <c r="H130" s="60"/>
      <c r="I130" s="47"/>
      <c r="J130" s="2"/>
      <c r="K130" s="61"/>
      <c r="L130" s="60"/>
      <c r="M130" s="60"/>
      <c r="N130" s="6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s="59" customFormat="1" ht="15.6" x14ac:dyDescent="0.3">
      <c r="A131" s="60"/>
      <c r="B131" s="60"/>
      <c r="C131" s="60"/>
      <c r="D131" s="60"/>
      <c r="E131" s="2"/>
      <c r="F131" s="2"/>
      <c r="G131" s="60"/>
      <c r="H131" s="60"/>
      <c r="I131" s="47"/>
      <c r="J131" s="2"/>
      <c r="K131" s="61"/>
      <c r="L131" s="60"/>
      <c r="M131" s="60"/>
      <c r="N131" s="6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59" customFormat="1" ht="15.6" x14ac:dyDescent="0.3">
      <c r="A132" s="60"/>
      <c r="B132" s="60"/>
      <c r="C132" s="60"/>
      <c r="D132" s="108" t="s">
        <v>167</v>
      </c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59" customFormat="1" ht="15.6" x14ac:dyDescent="0.3">
      <c r="A133" s="60"/>
      <c r="B133" s="60"/>
      <c r="C133" s="60"/>
      <c r="D133" s="60"/>
      <c r="E133" s="2"/>
      <c r="F133" s="2"/>
      <c r="G133" s="60"/>
      <c r="H133" s="60"/>
      <c r="I133" s="47"/>
      <c r="J133" s="2"/>
      <c r="K133" s="61"/>
      <c r="L133" s="60"/>
      <c r="M133" s="60"/>
      <c r="N133" s="60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59" customFormat="1" ht="15.6" x14ac:dyDescent="0.3">
      <c r="A134" s="60"/>
      <c r="B134" s="60"/>
      <c r="C134" s="60"/>
      <c r="D134" s="60"/>
      <c r="E134" s="2"/>
      <c r="F134" s="2"/>
      <c r="G134" s="60"/>
      <c r="H134" s="60"/>
      <c r="I134" s="47"/>
      <c r="J134" s="2"/>
      <c r="K134" s="61"/>
      <c r="L134" s="60"/>
      <c r="M134" s="60"/>
      <c r="N134" s="6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s="59" customFormat="1" ht="15.6" x14ac:dyDescent="0.3">
      <c r="A135" s="60"/>
      <c r="B135" s="60"/>
      <c r="C135" s="60"/>
      <c r="D135" s="60"/>
      <c r="E135" s="2"/>
      <c r="F135" s="62"/>
      <c r="G135" s="60"/>
      <c r="H135" s="60"/>
      <c r="I135" s="47"/>
      <c r="J135" s="2"/>
      <c r="K135" s="61"/>
      <c r="L135" s="60"/>
      <c r="M135" s="60"/>
      <c r="N135" s="6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s="59" customFormat="1" ht="15.6" x14ac:dyDescent="0.3">
      <c r="A136" s="60"/>
      <c r="B136" s="60"/>
      <c r="C136" s="60"/>
      <c r="D136" s="60"/>
      <c r="E136" s="2"/>
      <c r="F136" s="2"/>
      <c r="G136" s="60"/>
      <c r="H136" s="60"/>
      <c r="I136" s="47"/>
      <c r="J136" s="2"/>
      <c r="K136" s="61"/>
      <c r="L136" s="60"/>
      <c r="M136" s="60"/>
      <c r="N136" s="6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</sheetData>
  <mergeCells count="33">
    <mergeCell ref="A14:A16"/>
    <mergeCell ref="B14:B16"/>
    <mergeCell ref="C14:C16"/>
    <mergeCell ref="D14:D16"/>
    <mergeCell ref="E14:E16"/>
    <mergeCell ref="D132:Y132"/>
    <mergeCell ref="AC15:AD15"/>
    <mergeCell ref="AM15:AM16"/>
    <mergeCell ref="K14:T14"/>
    <mergeCell ref="J14:J16"/>
    <mergeCell ref="AC14:AN14"/>
    <mergeCell ref="AG15:AH15"/>
    <mergeCell ref="AE15:AF15"/>
    <mergeCell ref="F14:G15"/>
    <mergeCell ref="H14:I15"/>
    <mergeCell ref="AN15:AN16"/>
    <mergeCell ref="AI15:AJ15"/>
    <mergeCell ref="A4:AS4"/>
    <mergeCell ref="A6:AS6"/>
    <mergeCell ref="A7:AS7"/>
    <mergeCell ref="A9:AS9"/>
    <mergeCell ref="U14:Z14"/>
    <mergeCell ref="AA14:AB15"/>
    <mergeCell ref="AO14:AO16"/>
    <mergeCell ref="K15:O15"/>
    <mergeCell ref="P15:T15"/>
    <mergeCell ref="U15:V15"/>
    <mergeCell ref="W15:X15"/>
    <mergeCell ref="A11:AO11"/>
    <mergeCell ref="AK15:AL15"/>
    <mergeCell ref="Y15:Z15"/>
    <mergeCell ref="A12:AO12"/>
    <mergeCell ref="A13:AN13"/>
  </mergeCells>
  <pageMargins left="0.39370078740157483" right="0.39370078740157483" top="1.1811023622047245" bottom="0.39370078740157483" header="0.31496062992125984" footer="0.31496062992125984"/>
  <pageSetup paperSize="9" scale="27" orientation="landscape" r:id="rId1"/>
  <colBreaks count="2" manualBreakCount="2">
    <brk id="38" max="128" man="1"/>
    <brk id="4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promenergy-pk</dc:creator>
  <dc:description>7.0.3</dc:description>
  <cp:lastModifiedBy>zm3</cp:lastModifiedBy>
  <cp:lastPrinted>2019-04-19T02:54:47Z</cp:lastPrinted>
  <dcterms:created xsi:type="dcterms:W3CDTF">2016-12-26T03:59:37Z</dcterms:created>
  <dcterms:modified xsi:type="dcterms:W3CDTF">2019-04-19T03:39:09Z</dcterms:modified>
</cp:coreProperties>
</file>