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596" yWindow="-180" windowWidth="23256" windowHeight="10596" tabRatio="944"/>
  </bookViews>
  <sheets>
    <sheet name="1 Год финансирование " sheetId="184" r:id="rId1"/>
    <sheet name="2 Год освоение " sheetId="185" r:id="rId2"/>
    <sheet name="3 Год Ввод ОС " sheetId="186" r:id="rId3"/>
    <sheet name="4 Год постановка под напряж " sheetId="187" r:id="rId4"/>
    <sheet name="5 Год ввод мощностей " sheetId="188" r:id="rId5"/>
    <sheet name="6 Год вывод " sheetId="189" r:id="rId6"/>
    <sheet name="7 Колич показатели " sheetId="190" r:id="rId7"/>
    <sheet name="8 Расширение проп способ " sheetId="195" r:id="rId8"/>
    <sheet name="9 Год ГКПЗ " sheetId="193" r:id="rId9"/>
    <sheet name="10 Квартал финансирование " sheetId="191" r:id="rId10"/>
    <sheet name="11 Квартал финансирование " sheetId="192" r:id="rId11"/>
    <sheet name="12 Квартал освоение " sheetId="196" r:id="rId12"/>
    <sheet name="13 Квартал осн этапы  " sheetId="197" r:id="rId13"/>
    <sheet name="14 Квартал Принятие ОС " sheetId="198" r:id="rId14"/>
    <sheet name="15 Квартал постановка под напря" sheetId="199" r:id="rId15"/>
    <sheet name="16 Квартал ввод мощности " sheetId="200" r:id="rId16"/>
    <sheet name="17 Квартал вывод " sheetId="201" r:id="rId17"/>
    <sheet name="18 Квартал о тех состоянии" sheetId="202" r:id="rId18"/>
    <sheet name="19 Квартал_ГКПЗ" sheetId="203" r:id="rId19"/>
  </sheets>
  <definedNames>
    <definedName name="_xlnm.Print_Titles" localSheetId="6">'7 Колич показатели '!$22:$26</definedName>
    <definedName name="_xlnm.Print_Area" localSheetId="0">'1 Год финансирование '!$A$1:$Z$34</definedName>
    <definedName name="_xlnm.Print_Area" localSheetId="9">'10 Квартал финансирование '!$A$1:$X$36</definedName>
    <definedName name="_xlnm.Print_Area" localSheetId="10">'11 Квартал финансирование '!$A$1:$V$32</definedName>
    <definedName name="_xlnm.Print_Area" localSheetId="11">'12 Квартал освоение '!$A$1:$AI$43</definedName>
    <definedName name="_xlnm.Print_Area" localSheetId="12">'13 Квартал осн этапы  '!$A$1:$W$35</definedName>
    <definedName name="_xlnm.Print_Area" localSheetId="13">'14 Квартал Принятие ОС '!$A$1:$BZ$38</definedName>
    <definedName name="_xlnm.Print_Area" localSheetId="14">'15 Квартал постановка под напря'!$A$1:$BB$35</definedName>
    <definedName name="_xlnm.Print_Area" localSheetId="15">'16 Квартал ввод мощности '!$A$1:$BV$36</definedName>
    <definedName name="_xlnm.Print_Area" localSheetId="16">'17 Квартал вывод '!$A$1:$BC$35</definedName>
    <definedName name="_xlnm.Print_Area" localSheetId="17">'18 Квартал о тех состоянии'!$A$1:$R$32</definedName>
    <definedName name="_xlnm.Print_Area" localSheetId="18">'19 Квартал_ГКПЗ'!$A$1:$AT$24</definedName>
    <definedName name="_xlnm.Print_Area" localSheetId="1">'2 Год освоение '!$A$1:$T$22</definedName>
    <definedName name="_xlnm.Print_Area" localSheetId="2">'3 Год Ввод ОС '!$A$1:$V$22</definedName>
    <definedName name="_xlnm.Print_Area" localSheetId="3">'4 Год постановка под напряж '!$A$1:$R$31</definedName>
    <definedName name="_xlnm.Print_Area" localSheetId="4">'5 Год ввод мощностей '!$A$1:$V$33</definedName>
    <definedName name="_xlnm.Print_Area" localSheetId="5">'6 Год вывод '!$A$1:$R$21</definedName>
    <definedName name="_xlnm.Print_Area" localSheetId="6">'7 Колич показатели '!$A$1:$AS$27</definedName>
    <definedName name="_xlnm.Print_Area" localSheetId="7">'8 Расширение проп способ '!$A$1:$V$21</definedName>
    <definedName name="_xlnm.Print_Area" localSheetId="8">'9 Год ГКПЗ '!$A$1:$AT$25</definedName>
  </definedNames>
  <calcPr calcId="144525"/>
</workbook>
</file>

<file path=xl/calcChain.xml><?xml version="1.0" encoding="utf-8"?>
<calcChain xmlns="http://schemas.openxmlformats.org/spreadsheetml/2006/main">
  <c r="B24" i="203" l="1"/>
  <c r="C24" i="203" s="1"/>
  <c r="D24" i="203" s="1"/>
  <c r="E24" i="203" s="1"/>
  <c r="F24" i="203" s="1"/>
  <c r="G24" i="203" s="1"/>
  <c r="H24" i="203" s="1"/>
  <c r="I24" i="203" s="1"/>
  <c r="J24" i="203" s="1"/>
  <c r="K24" i="203" s="1"/>
  <c r="L24" i="203" s="1"/>
  <c r="M24" i="203" s="1"/>
  <c r="N24" i="203" s="1"/>
  <c r="O24" i="203" s="1"/>
  <c r="P24" i="203" s="1"/>
  <c r="Q24" i="203" s="1"/>
  <c r="R24" i="203" s="1"/>
  <c r="S24" i="203" s="1"/>
  <c r="T24" i="203" s="1"/>
  <c r="U24" i="203" s="1"/>
  <c r="V24" i="203" s="1"/>
  <c r="W24" i="203" s="1"/>
  <c r="X24" i="203" s="1"/>
  <c r="Y24" i="203" s="1"/>
  <c r="Z24" i="203" s="1"/>
  <c r="AA24" i="203" s="1"/>
  <c r="AB24" i="203" s="1"/>
  <c r="AC24" i="203" s="1"/>
  <c r="AD24" i="203" s="1"/>
  <c r="AE24" i="203" s="1"/>
  <c r="AF24" i="203" s="1"/>
  <c r="AG24" i="203" s="1"/>
  <c r="AH24" i="203" s="1"/>
  <c r="AI24" i="203" s="1"/>
  <c r="AJ24" i="203" s="1"/>
  <c r="AK24" i="203" s="1"/>
  <c r="AL24" i="203" s="1"/>
  <c r="AM24" i="203" s="1"/>
  <c r="AN24" i="203" s="1"/>
  <c r="AO24" i="203" s="1"/>
  <c r="AP24" i="203" s="1"/>
  <c r="AQ24" i="203" s="1"/>
  <c r="AR24" i="203" s="1"/>
  <c r="AS24" i="203" s="1"/>
  <c r="AT24" i="203" s="1"/>
  <c r="E19" i="202"/>
  <c r="F19" i="202" s="1"/>
  <c r="G19" i="202" s="1"/>
  <c r="H19" i="202" s="1"/>
  <c r="I19" i="202" s="1"/>
  <c r="J19" i="202" s="1"/>
  <c r="K19" i="202" s="1"/>
  <c r="L19" i="202" s="1"/>
  <c r="M19" i="202" s="1"/>
  <c r="N19" i="202" s="1"/>
  <c r="O19" i="202" s="1"/>
  <c r="P19" i="202" s="1"/>
  <c r="Q19" i="202" s="1"/>
  <c r="R19" i="202" s="1"/>
  <c r="D19" i="202"/>
  <c r="D21" i="201"/>
  <c r="E21" i="201" s="1"/>
  <c r="F21" i="201" s="1"/>
  <c r="G21" i="201" s="1"/>
  <c r="H21" i="201" s="1"/>
  <c r="I21" i="201" s="1"/>
  <c r="J21" i="201" s="1"/>
  <c r="K21" i="201" s="1"/>
  <c r="L21" i="201" s="1"/>
  <c r="M21" i="201" s="1"/>
  <c r="N21" i="201" s="1"/>
  <c r="O21" i="201" s="1"/>
  <c r="P21" i="201" s="1"/>
  <c r="Q21" i="201" s="1"/>
  <c r="R21" i="201" s="1"/>
  <c r="S21" i="201" s="1"/>
  <c r="T21" i="201" s="1"/>
  <c r="U21" i="201" s="1"/>
  <c r="V21" i="201" s="1"/>
  <c r="W21" i="201" s="1"/>
  <c r="X21" i="201" s="1"/>
  <c r="Y21" i="201" s="1"/>
  <c r="Z21" i="201" s="1"/>
  <c r="AA21" i="201" s="1"/>
  <c r="AB21" i="201" s="1"/>
  <c r="AC21" i="201" s="1"/>
  <c r="AD21" i="201" s="1"/>
  <c r="AE21" i="201" s="1"/>
  <c r="AF21" i="201" s="1"/>
  <c r="AG21" i="201" s="1"/>
  <c r="AH21" i="201" s="1"/>
  <c r="AI21" i="201" s="1"/>
  <c r="AJ21" i="201" s="1"/>
  <c r="AK21" i="201" s="1"/>
  <c r="AL21" i="201" s="1"/>
  <c r="AM21" i="201" s="1"/>
  <c r="AN21" i="201" s="1"/>
  <c r="AO21" i="201" s="1"/>
  <c r="AP21" i="201" s="1"/>
  <c r="AQ21" i="201" s="1"/>
  <c r="AR21" i="201" s="1"/>
  <c r="AS21" i="201" s="1"/>
  <c r="AT21" i="201" s="1"/>
  <c r="AU21" i="201" s="1"/>
  <c r="AV21" i="201" s="1"/>
  <c r="AW21" i="201" s="1"/>
  <c r="AX21" i="201" s="1"/>
  <c r="AY21" i="201" s="1"/>
  <c r="AZ21" i="201" s="1"/>
  <c r="BA21" i="201" s="1"/>
  <c r="BB21" i="201" s="1"/>
  <c r="BC21" i="201" s="1"/>
  <c r="AO25" i="200"/>
  <c r="AO26" i="200"/>
  <c r="AO24" i="200"/>
  <c r="AO23" i="200" s="1"/>
  <c r="AO22" i="200" s="1"/>
  <c r="AM25" i="200"/>
  <c r="AM26" i="200"/>
  <c r="AM24" i="200"/>
  <c r="AJ27" i="200"/>
  <c r="AH27" i="200"/>
  <c r="Y23" i="200"/>
  <c r="Y22" i="200" s="1"/>
  <c r="Y26" i="200"/>
  <c r="F27" i="200"/>
  <c r="D27" i="200"/>
  <c r="D26" i="200"/>
  <c r="D23" i="200" s="1"/>
  <c r="D22" i="200" s="1"/>
  <c r="BU27" i="200"/>
  <c r="BT27" i="200"/>
  <c r="BS27" i="200"/>
  <c r="BR27" i="200"/>
  <c r="BQ27" i="200"/>
  <c r="BP27" i="200"/>
  <c r="BO27" i="200"/>
  <c r="BN27" i="200"/>
  <c r="BM27" i="200"/>
  <c r="BL27" i="200"/>
  <c r="BK27" i="200"/>
  <c r="BJ27" i="200"/>
  <c r="BI27" i="200"/>
  <c r="BH27" i="200"/>
  <c r="BG27" i="200"/>
  <c r="BF27" i="200"/>
  <c r="BE27" i="200"/>
  <c r="BD27" i="200"/>
  <c r="BC27" i="200"/>
  <c r="BB27" i="200"/>
  <c r="BA27" i="200"/>
  <c r="AZ27" i="200"/>
  <c r="AY27" i="200"/>
  <c r="AX27" i="200"/>
  <c r="AW27" i="200"/>
  <c r="AV27" i="200"/>
  <c r="AU27" i="200"/>
  <c r="AT27" i="200"/>
  <c r="AS27" i="200"/>
  <c r="AR27" i="200"/>
  <c r="AQ27" i="200"/>
  <c r="AP27" i="200"/>
  <c r="AO27" i="200"/>
  <c r="AN27" i="200"/>
  <c r="AM27" i="200"/>
  <c r="AL27" i="200"/>
  <c r="AK27" i="200"/>
  <c r="AI27" i="200"/>
  <c r="AG27" i="200"/>
  <c r="AF27" i="200"/>
  <c r="AE27" i="200"/>
  <c r="AD27" i="200"/>
  <c r="AC27" i="200"/>
  <c r="AB27" i="200"/>
  <c r="AA27" i="200"/>
  <c r="Z27" i="200"/>
  <c r="Y27" i="200"/>
  <c r="X27" i="200"/>
  <c r="W27" i="200"/>
  <c r="V27" i="200"/>
  <c r="U27" i="200"/>
  <c r="T27" i="200"/>
  <c r="S27" i="200"/>
  <c r="R27" i="200"/>
  <c r="Q27" i="200"/>
  <c r="P27" i="200"/>
  <c r="O27" i="200"/>
  <c r="N27" i="200"/>
  <c r="M27" i="200"/>
  <c r="L27" i="200"/>
  <c r="K27" i="200"/>
  <c r="J27" i="200"/>
  <c r="I27" i="200"/>
  <c r="H27" i="200"/>
  <c r="G27" i="200"/>
  <c r="E27" i="200"/>
  <c r="BU23" i="200"/>
  <c r="BT23" i="200"/>
  <c r="BS23" i="200"/>
  <c r="BR23" i="200"/>
  <c r="BQ23" i="200"/>
  <c r="BP23" i="200"/>
  <c r="BO23" i="200"/>
  <c r="BN23" i="200"/>
  <c r="BM23" i="200"/>
  <c r="BL23" i="200"/>
  <c r="BK23" i="200"/>
  <c r="BJ23" i="200"/>
  <c r="BI23" i="200"/>
  <c r="BH23" i="200"/>
  <c r="BG23" i="200"/>
  <c r="BF23" i="200"/>
  <c r="BE23" i="200"/>
  <c r="BD23" i="200"/>
  <c r="BC23" i="200"/>
  <c r="BB23" i="200"/>
  <c r="BA23" i="200"/>
  <c r="AZ23" i="200"/>
  <c r="AY23" i="200"/>
  <c r="AX23" i="200"/>
  <c r="AW23" i="200"/>
  <c r="AV23" i="200"/>
  <c r="AU23" i="200"/>
  <c r="AT23" i="200"/>
  <c r="AS23" i="200"/>
  <c r="AR23" i="200"/>
  <c r="AQ23" i="200"/>
  <c r="AP23" i="200"/>
  <c r="AN23" i="200"/>
  <c r="AM23" i="200"/>
  <c r="AL23" i="200"/>
  <c r="AK23" i="200"/>
  <c r="AJ23" i="200"/>
  <c r="AI23" i="200"/>
  <c r="AH23" i="200"/>
  <c r="AG23" i="200"/>
  <c r="AF23" i="200"/>
  <c r="AE23" i="200"/>
  <c r="AD23" i="200"/>
  <c r="AC23" i="200"/>
  <c r="AB23" i="200"/>
  <c r="AA23" i="200"/>
  <c r="Z23" i="200"/>
  <c r="X23" i="200"/>
  <c r="W23" i="200"/>
  <c r="V23" i="200"/>
  <c r="U23" i="200"/>
  <c r="T23" i="200"/>
  <c r="S23" i="200"/>
  <c r="R23" i="200"/>
  <c r="Q23" i="200"/>
  <c r="P23" i="200"/>
  <c r="O23" i="200"/>
  <c r="N23" i="200"/>
  <c r="M23" i="200"/>
  <c r="L23" i="200"/>
  <c r="K23" i="200"/>
  <c r="J23" i="200"/>
  <c r="I23" i="200"/>
  <c r="H23" i="200"/>
  <c r="G23" i="200"/>
  <c r="F23" i="200"/>
  <c r="E23" i="200"/>
  <c r="BU22" i="200"/>
  <c r="BT22" i="200"/>
  <c r="BS22" i="200"/>
  <c r="BR22" i="200"/>
  <c r="BQ22" i="200"/>
  <c r="BP22" i="200"/>
  <c r="BO22" i="200"/>
  <c r="BN22" i="200"/>
  <c r="BM22" i="200"/>
  <c r="BL22" i="200"/>
  <c r="BK22" i="200"/>
  <c r="BJ22" i="200"/>
  <c r="BI22" i="200"/>
  <c r="BH22" i="200"/>
  <c r="BG22" i="200"/>
  <c r="BF22" i="200"/>
  <c r="BE22" i="200"/>
  <c r="BD22" i="200"/>
  <c r="BC22" i="200"/>
  <c r="BB22" i="200"/>
  <c r="BA22" i="200"/>
  <c r="AZ22" i="200"/>
  <c r="AY22" i="200"/>
  <c r="AX22" i="200"/>
  <c r="AW22" i="200"/>
  <c r="AV22" i="200"/>
  <c r="AU22" i="200"/>
  <c r="AT22" i="200"/>
  <c r="AS22" i="200"/>
  <c r="AR22" i="200"/>
  <c r="AQ22" i="200"/>
  <c r="AP22" i="200"/>
  <c r="AN22" i="200"/>
  <c r="AM22" i="200"/>
  <c r="AL22" i="200"/>
  <c r="AK22" i="200"/>
  <c r="AJ22" i="200"/>
  <c r="AI22" i="200"/>
  <c r="AH22" i="200"/>
  <c r="AG22" i="200"/>
  <c r="AF22" i="200"/>
  <c r="AE22" i="200"/>
  <c r="AD22" i="200"/>
  <c r="AC22" i="200"/>
  <c r="AB22" i="200"/>
  <c r="AA22" i="200"/>
  <c r="Z22" i="200"/>
  <c r="X22" i="200"/>
  <c r="W22" i="200"/>
  <c r="V22" i="200"/>
  <c r="U22" i="200"/>
  <c r="T22" i="200"/>
  <c r="S22" i="200"/>
  <c r="R22" i="200"/>
  <c r="Q22" i="200"/>
  <c r="P22" i="200"/>
  <c r="O22" i="200"/>
  <c r="N22" i="200"/>
  <c r="M22" i="200"/>
  <c r="L22" i="200"/>
  <c r="K22" i="200"/>
  <c r="J22" i="200"/>
  <c r="I22" i="200"/>
  <c r="H22" i="200"/>
  <c r="G22" i="200"/>
  <c r="F22" i="200"/>
  <c r="E22" i="200"/>
  <c r="D25" i="199"/>
  <c r="D26" i="199"/>
  <c r="D24" i="199"/>
  <c r="F29" i="199"/>
  <c r="F30" i="199"/>
  <c r="F31" i="199"/>
  <c r="F32" i="199"/>
  <c r="F33" i="199"/>
  <c r="F34" i="199"/>
  <c r="F28" i="199"/>
  <c r="Z27" i="199"/>
  <c r="Z22" i="199" s="1"/>
  <c r="S23" i="199"/>
  <c r="S22" i="199" s="1"/>
  <c r="BA27" i="199"/>
  <c r="AZ27" i="199"/>
  <c r="AY27" i="199"/>
  <c r="AX27" i="199"/>
  <c r="AW27" i="199"/>
  <c r="AV27" i="199"/>
  <c r="AU27" i="199"/>
  <c r="AT27" i="199"/>
  <c r="AS27" i="199"/>
  <c r="AR27" i="199"/>
  <c r="AQ27" i="199"/>
  <c r="AP27" i="199"/>
  <c r="AO27" i="199"/>
  <c r="AN27" i="199"/>
  <c r="AM27" i="199"/>
  <c r="AL27" i="199"/>
  <c r="AK27" i="199"/>
  <c r="AJ27" i="199"/>
  <c r="AI27" i="199"/>
  <c r="AH27" i="199"/>
  <c r="AG27" i="199"/>
  <c r="AF27" i="199"/>
  <c r="AE27" i="199"/>
  <c r="AD27" i="199"/>
  <c r="AC27" i="199"/>
  <c r="AB27" i="199"/>
  <c r="AA27" i="199"/>
  <c r="Y27" i="199"/>
  <c r="X27" i="199"/>
  <c r="W27" i="199"/>
  <c r="V27" i="199"/>
  <c r="U27" i="199"/>
  <c r="T27" i="199"/>
  <c r="S27" i="199"/>
  <c r="R27" i="199"/>
  <c r="Q27" i="199"/>
  <c r="P27" i="199"/>
  <c r="O27" i="199"/>
  <c r="N27" i="199"/>
  <c r="M27" i="199"/>
  <c r="L27" i="199"/>
  <c r="K27" i="199"/>
  <c r="J27" i="199"/>
  <c r="I27" i="199"/>
  <c r="H27" i="199"/>
  <c r="G27" i="199"/>
  <c r="E27" i="199"/>
  <c r="D27" i="199"/>
  <c r="BA23" i="199"/>
  <c r="AZ23" i="199"/>
  <c r="AY23" i="199"/>
  <c r="AX23" i="199"/>
  <c r="AW23" i="199"/>
  <c r="AV23" i="199"/>
  <c r="AU23" i="199"/>
  <c r="AT23" i="199"/>
  <c r="AS23" i="199"/>
  <c r="AR23" i="199"/>
  <c r="AQ23" i="199"/>
  <c r="AP23" i="199"/>
  <c r="AO23" i="199"/>
  <c r="AN23" i="199"/>
  <c r="AM23" i="199"/>
  <c r="AL23" i="199"/>
  <c r="AK23" i="199"/>
  <c r="AJ23" i="199"/>
  <c r="AI23" i="199"/>
  <c r="AH23" i="199"/>
  <c r="AG23" i="199"/>
  <c r="AF23" i="199"/>
  <c r="AE23" i="199"/>
  <c r="AD23" i="199"/>
  <c r="AC23" i="199"/>
  <c r="AB23" i="199"/>
  <c r="AA23" i="199"/>
  <c r="Z23" i="199"/>
  <c r="Y23" i="199"/>
  <c r="X23" i="199"/>
  <c r="W23" i="199"/>
  <c r="V23" i="199"/>
  <c r="U23" i="199"/>
  <c r="T23" i="199"/>
  <c r="R23" i="199"/>
  <c r="Q23" i="199"/>
  <c r="P23" i="199"/>
  <c r="O23" i="199"/>
  <c r="N23" i="199"/>
  <c r="M23" i="199"/>
  <c r="L23" i="199"/>
  <c r="K23" i="199"/>
  <c r="J23" i="199"/>
  <c r="I23" i="199"/>
  <c r="H23" i="199"/>
  <c r="G23" i="199"/>
  <c r="F23" i="199"/>
  <c r="E23" i="199"/>
  <c r="BA22" i="199"/>
  <c r="AZ22" i="199"/>
  <c r="AY22" i="199"/>
  <c r="AX22" i="199"/>
  <c r="AW22" i="199"/>
  <c r="AV22" i="199"/>
  <c r="AU22" i="199"/>
  <c r="AT22" i="199"/>
  <c r="AS22" i="199"/>
  <c r="AR22" i="199"/>
  <c r="AQ22" i="199"/>
  <c r="AP22" i="199"/>
  <c r="AO22" i="199"/>
  <c r="AN22" i="199"/>
  <c r="AM22" i="199"/>
  <c r="AL22" i="199"/>
  <c r="AK22" i="199"/>
  <c r="AJ22" i="199"/>
  <c r="AI22" i="199"/>
  <c r="AH22" i="199"/>
  <c r="AG22" i="199"/>
  <c r="AF22" i="199"/>
  <c r="AE22" i="199"/>
  <c r="AD22" i="199"/>
  <c r="AC22" i="199"/>
  <c r="AB22" i="199"/>
  <c r="AA22" i="199"/>
  <c r="Y22" i="199"/>
  <c r="X22" i="199"/>
  <c r="W22" i="199"/>
  <c r="V22" i="199"/>
  <c r="U22" i="199"/>
  <c r="T22" i="199"/>
  <c r="R22" i="199"/>
  <c r="Q22" i="199"/>
  <c r="P22" i="199"/>
  <c r="O22" i="199"/>
  <c r="N22" i="199"/>
  <c r="M22" i="199"/>
  <c r="L22" i="199"/>
  <c r="K22" i="199"/>
  <c r="J22" i="199"/>
  <c r="I22" i="199"/>
  <c r="H22" i="199"/>
  <c r="G22" i="199"/>
  <c r="E22" i="199"/>
  <c r="E21" i="199"/>
  <c r="F21" i="199" s="1"/>
  <c r="G21" i="199" s="1"/>
  <c r="H21" i="199" s="1"/>
  <c r="I21" i="199" s="1"/>
  <c r="J21" i="199" s="1"/>
  <c r="K21" i="199" s="1"/>
  <c r="L21" i="199" s="1"/>
  <c r="M21" i="199" s="1"/>
  <c r="N21" i="199" s="1"/>
  <c r="O21" i="199" s="1"/>
  <c r="P21" i="199" s="1"/>
  <c r="Q21" i="199" s="1"/>
  <c r="R21" i="199" s="1"/>
  <c r="S21" i="199" s="1"/>
  <c r="T21" i="199" s="1"/>
  <c r="U21" i="199" s="1"/>
  <c r="V21" i="199" s="1"/>
  <c r="W21" i="199" s="1"/>
  <c r="X21" i="199" s="1"/>
  <c r="Y21" i="199" s="1"/>
  <c r="Z21" i="199" s="1"/>
  <c r="AA21" i="199" s="1"/>
  <c r="AB21" i="199" s="1"/>
  <c r="AC21" i="199" s="1"/>
  <c r="AD21" i="199" s="1"/>
  <c r="AE21" i="199" s="1"/>
  <c r="AF21" i="199" s="1"/>
  <c r="AG21" i="199" s="1"/>
  <c r="AH21" i="199" s="1"/>
  <c r="AI21" i="199" s="1"/>
  <c r="AJ21" i="199" s="1"/>
  <c r="AK21" i="199" s="1"/>
  <c r="AL21" i="199" s="1"/>
  <c r="AM21" i="199" s="1"/>
  <c r="AN21" i="199" s="1"/>
  <c r="AO21" i="199" s="1"/>
  <c r="AP21" i="199" s="1"/>
  <c r="AQ21" i="199" s="1"/>
  <c r="AR21" i="199" s="1"/>
  <c r="AS21" i="199" s="1"/>
  <c r="AT21" i="199" s="1"/>
  <c r="AU21" i="199" s="1"/>
  <c r="AV21" i="199" s="1"/>
  <c r="AW21" i="199" s="1"/>
  <c r="AX21" i="199" s="1"/>
  <c r="AY21" i="199" s="1"/>
  <c r="AZ21" i="199" s="1"/>
  <c r="BA21" i="199" s="1"/>
  <c r="D21" i="199"/>
  <c r="BX33" i="198"/>
  <c r="BX34" i="198"/>
  <c r="BX25" i="198"/>
  <c r="BX26" i="198"/>
  <c r="BV29" i="198"/>
  <c r="BV30" i="198"/>
  <c r="BV31" i="198"/>
  <c r="BV32" i="198"/>
  <c r="BV33" i="198"/>
  <c r="BV34" i="198"/>
  <c r="BV28" i="198"/>
  <c r="BV23" i="198"/>
  <c r="BV26" i="198"/>
  <c r="BV25" i="198"/>
  <c r="BV24" i="198"/>
  <c r="AU23" i="198"/>
  <c r="AU22" i="198" s="1"/>
  <c r="AG27" i="198"/>
  <c r="AG22" i="198" s="1"/>
  <c r="Z23" i="198"/>
  <c r="AA23" i="198"/>
  <c r="F23" i="198"/>
  <c r="J25" i="198"/>
  <c r="J26" i="198"/>
  <c r="I25" i="198"/>
  <c r="I26" i="198"/>
  <c r="H25" i="198"/>
  <c r="H26" i="198"/>
  <c r="G25" i="198"/>
  <c r="G26" i="198"/>
  <c r="J33" i="198"/>
  <c r="J27" i="198" s="1"/>
  <c r="J22" i="198" s="1"/>
  <c r="J34" i="198"/>
  <c r="I33" i="198"/>
  <c r="I27" i="198" s="1"/>
  <c r="I22" i="198" s="1"/>
  <c r="I34" i="198"/>
  <c r="G33" i="198"/>
  <c r="G27" i="198" s="1"/>
  <c r="G22" i="198" s="1"/>
  <c r="G34" i="198"/>
  <c r="F33" i="198"/>
  <c r="F27" i="198" s="1"/>
  <c r="F34" i="198"/>
  <c r="H27" i="198"/>
  <c r="H22" i="198" s="1"/>
  <c r="E27" i="198"/>
  <c r="E23" i="198"/>
  <c r="D23" i="198"/>
  <c r="D24" i="198"/>
  <c r="D25" i="198"/>
  <c r="D26" i="198"/>
  <c r="D28" i="198"/>
  <c r="D29" i="198"/>
  <c r="D30" i="198"/>
  <c r="D31" i="198"/>
  <c r="D32" i="198"/>
  <c r="D33" i="198"/>
  <c r="D34" i="198"/>
  <c r="J32" i="198"/>
  <c r="I32" i="198"/>
  <c r="G32" i="198"/>
  <c r="F32" i="198"/>
  <c r="BX32" i="198"/>
  <c r="J31" i="198"/>
  <c r="I31" i="198"/>
  <c r="G31" i="198"/>
  <c r="F31" i="198"/>
  <c r="BX31" i="198"/>
  <c r="J30" i="198"/>
  <c r="I30" i="198"/>
  <c r="G30" i="198"/>
  <c r="F30" i="198"/>
  <c r="BX30" i="198"/>
  <c r="J29" i="198"/>
  <c r="I29" i="198"/>
  <c r="G29" i="198"/>
  <c r="F29" i="198"/>
  <c r="BX29" i="198"/>
  <c r="J28" i="198"/>
  <c r="I28" i="198"/>
  <c r="G28" i="198"/>
  <c r="F28" i="198"/>
  <c r="BX28" i="198"/>
  <c r="BY27" i="198"/>
  <c r="BW27" i="198"/>
  <c r="BU27" i="198"/>
  <c r="BT27" i="198"/>
  <c r="BS27" i="198"/>
  <c r="BR27" i="198"/>
  <c r="BQ27" i="198"/>
  <c r="BP27" i="198"/>
  <c r="BO27" i="198"/>
  <c r="BN27" i="198"/>
  <c r="BM27" i="198"/>
  <c r="BL27" i="198"/>
  <c r="BK27" i="198"/>
  <c r="BJ27" i="198"/>
  <c r="BI27" i="198"/>
  <c r="BH27" i="198"/>
  <c r="BG27" i="198"/>
  <c r="BF27" i="198"/>
  <c r="BE27" i="198"/>
  <c r="BD27" i="198"/>
  <c r="BC27" i="198"/>
  <c r="BB27" i="198"/>
  <c r="BA27" i="198"/>
  <c r="AZ27" i="198"/>
  <c r="AY27" i="198"/>
  <c r="AX27" i="198"/>
  <c r="AW27" i="198"/>
  <c r="AV27" i="198"/>
  <c r="AU27" i="198"/>
  <c r="AT27" i="198"/>
  <c r="AS27" i="198"/>
  <c r="AR27" i="198"/>
  <c r="AQ27" i="198"/>
  <c r="AP27" i="198"/>
  <c r="AO27" i="198"/>
  <c r="AN27" i="198"/>
  <c r="AM27" i="198"/>
  <c r="AL27" i="198"/>
  <c r="AL22" i="198" s="1"/>
  <c r="AK27" i="198"/>
  <c r="AJ27" i="198"/>
  <c r="AJ22" i="198" s="1"/>
  <c r="AI27" i="198"/>
  <c r="AH27" i="198"/>
  <c r="AH22" i="198" s="1"/>
  <c r="AF27" i="198"/>
  <c r="AE27" i="198"/>
  <c r="AD27" i="198"/>
  <c r="AC27" i="198"/>
  <c r="AC22" i="198" s="1"/>
  <c r="AB27" i="198"/>
  <c r="AA27" i="198"/>
  <c r="Z27" i="198"/>
  <c r="Y27" i="198"/>
  <c r="X27" i="198"/>
  <c r="W27" i="198"/>
  <c r="V27" i="198"/>
  <c r="U27" i="198"/>
  <c r="T27" i="198"/>
  <c r="S27" i="198"/>
  <c r="R27" i="198"/>
  <c r="Q27" i="198"/>
  <c r="P27" i="198"/>
  <c r="P22" i="198" s="1"/>
  <c r="O27" i="198"/>
  <c r="N27" i="198"/>
  <c r="M27" i="198"/>
  <c r="L27" i="198"/>
  <c r="L22" i="198" s="1"/>
  <c r="K27" i="198"/>
  <c r="J24" i="198"/>
  <c r="I24" i="198"/>
  <c r="H24" i="198"/>
  <c r="G24" i="198"/>
  <c r="BX24" i="198"/>
  <c r="BX23" i="198" s="1"/>
  <c r="BY23" i="198"/>
  <c r="BW23" i="198"/>
  <c r="BU23" i="198"/>
  <c r="BT23" i="198"/>
  <c r="BT22" i="198" s="1"/>
  <c r="BS23" i="198"/>
  <c r="BR23" i="198"/>
  <c r="BR22" i="198" s="1"/>
  <c r="BQ23" i="198"/>
  <c r="BP23" i="198"/>
  <c r="BP22" i="198" s="1"/>
  <c r="BO23" i="198"/>
  <c r="BN23" i="198"/>
  <c r="BN22" i="198" s="1"/>
  <c r="BM23" i="198"/>
  <c r="BL23" i="198"/>
  <c r="BL22" i="198" s="1"/>
  <c r="BK23" i="198"/>
  <c r="BJ23" i="198"/>
  <c r="BJ22" i="198" s="1"/>
  <c r="BI23" i="198"/>
  <c r="BH23" i="198"/>
  <c r="BH22" i="198" s="1"/>
  <c r="BG23" i="198"/>
  <c r="BF23" i="198"/>
  <c r="BF22" i="198" s="1"/>
  <c r="BE23" i="198"/>
  <c r="BD23" i="198"/>
  <c r="BD22" i="198" s="1"/>
  <c r="BC23" i="198"/>
  <c r="BB23" i="198"/>
  <c r="BB22" i="198" s="1"/>
  <c r="BA23" i="198"/>
  <c r="AZ23" i="198"/>
  <c r="AY23" i="198"/>
  <c r="AX23" i="198"/>
  <c r="AW23" i="198"/>
  <c r="AV23" i="198"/>
  <c r="AT23" i="198"/>
  <c r="AS23" i="198"/>
  <c r="AR23" i="198"/>
  <c r="AQ23" i="198"/>
  <c r="AP23" i="198"/>
  <c r="AO23" i="198"/>
  <c r="AN23" i="198"/>
  <c r="AM23" i="198"/>
  <c r="AL23" i="198"/>
  <c r="AK23" i="198"/>
  <c r="AJ23" i="198"/>
  <c r="AI23" i="198"/>
  <c r="AH23" i="198"/>
  <c r="AF23" i="198"/>
  <c r="AE23" i="198"/>
  <c r="AD23" i="198"/>
  <c r="AC23" i="198"/>
  <c r="AB23" i="198"/>
  <c r="Y23" i="198"/>
  <c r="X23" i="198"/>
  <c r="W23" i="198"/>
  <c r="V23" i="198"/>
  <c r="U23" i="198"/>
  <c r="T23" i="198"/>
  <c r="S23" i="198"/>
  <c r="R23" i="198"/>
  <c r="Q23" i="198"/>
  <c r="P23" i="198"/>
  <c r="O23" i="198"/>
  <c r="N23" i="198"/>
  <c r="M23" i="198"/>
  <c r="L23" i="198"/>
  <c r="K23" i="198"/>
  <c r="J23" i="198"/>
  <c r="I23" i="198"/>
  <c r="H23" i="198"/>
  <c r="G23" i="198"/>
  <c r="BY22" i="198"/>
  <c r="BU22" i="198"/>
  <c r="BS22" i="198"/>
  <c r="BQ22" i="198"/>
  <c r="BO22" i="198"/>
  <c r="BM22" i="198"/>
  <c r="BK22" i="198"/>
  <c r="BI22" i="198"/>
  <c r="BG22" i="198"/>
  <c r="BE22" i="198"/>
  <c r="BC22" i="198"/>
  <c r="BA22" i="198"/>
  <c r="AZ22" i="198"/>
  <c r="AY22" i="198"/>
  <c r="AX22" i="198"/>
  <c r="AW22" i="198"/>
  <c r="AV22" i="198"/>
  <c r="AT22" i="198"/>
  <c r="AS22" i="198"/>
  <c r="AR22" i="198"/>
  <c r="AQ22" i="198"/>
  <c r="AP22" i="198"/>
  <c r="AO22" i="198"/>
  <c r="AN22" i="198"/>
  <c r="AM22" i="198"/>
  <c r="AK22" i="198"/>
  <c r="AI22" i="198"/>
  <c r="AF22" i="198"/>
  <c r="AE22" i="198"/>
  <c r="AD22" i="198"/>
  <c r="AB22" i="198"/>
  <c r="Y22" i="198"/>
  <c r="X22" i="198"/>
  <c r="W22" i="198"/>
  <c r="V22" i="198"/>
  <c r="U22" i="198"/>
  <c r="T22" i="198"/>
  <c r="S22" i="198"/>
  <c r="R22" i="198"/>
  <c r="Q22" i="198"/>
  <c r="O22" i="198"/>
  <c r="N22" i="198"/>
  <c r="M22" i="198"/>
  <c r="K22" i="198"/>
  <c r="E22" i="198"/>
  <c r="E21" i="198"/>
  <c r="F21" i="198" s="1"/>
  <c r="G21" i="198" s="1"/>
  <c r="H21" i="198" s="1"/>
  <c r="I21" i="198" s="1"/>
  <c r="J21" i="198" s="1"/>
  <c r="K21" i="198" s="1"/>
  <c r="L21" i="198" s="1"/>
  <c r="M21" i="198" s="1"/>
  <c r="N21" i="198" s="1"/>
  <c r="O21" i="198" s="1"/>
  <c r="P21" i="198" s="1"/>
  <c r="Q21" i="198" s="1"/>
  <c r="R21" i="198" s="1"/>
  <c r="S21" i="198" s="1"/>
  <c r="T21" i="198" s="1"/>
  <c r="U21" i="198" s="1"/>
  <c r="V21" i="198" s="1"/>
  <c r="W21" i="198" s="1"/>
  <c r="X21" i="198" s="1"/>
  <c r="Y21" i="198" s="1"/>
  <c r="Z21" i="198" s="1"/>
  <c r="AA21" i="198" s="1"/>
  <c r="AB21" i="198" s="1"/>
  <c r="AC21" i="198" s="1"/>
  <c r="AD21" i="198" s="1"/>
  <c r="AE21" i="198" s="1"/>
  <c r="AF21" i="198" s="1"/>
  <c r="AG21" i="198" s="1"/>
  <c r="AH21" i="198" s="1"/>
  <c r="AI21" i="198" s="1"/>
  <c r="AJ21" i="198" s="1"/>
  <c r="AK21" i="198" s="1"/>
  <c r="AL21" i="198" s="1"/>
  <c r="AM21" i="198" s="1"/>
  <c r="AN21" i="198" s="1"/>
  <c r="AO21" i="198" s="1"/>
  <c r="AP21" i="198" s="1"/>
  <c r="AQ21" i="198" s="1"/>
  <c r="AR21" i="198" s="1"/>
  <c r="AS21" i="198" s="1"/>
  <c r="AT21" i="198" s="1"/>
  <c r="AU21" i="198" s="1"/>
  <c r="AV21" i="198" s="1"/>
  <c r="AW21" i="198" s="1"/>
  <c r="AX21" i="198" s="1"/>
  <c r="AY21" i="198" s="1"/>
  <c r="AZ21" i="198" s="1"/>
  <c r="BA21" i="198" s="1"/>
  <c r="BB21" i="198" s="1"/>
  <c r="BC21" i="198" s="1"/>
  <c r="BD21" i="198" s="1"/>
  <c r="BE21" i="198" s="1"/>
  <c r="BF21" i="198" s="1"/>
  <c r="BG21" i="198" s="1"/>
  <c r="BH21" i="198" s="1"/>
  <c r="BI21" i="198" s="1"/>
  <c r="BJ21" i="198" s="1"/>
  <c r="BK21" i="198" s="1"/>
  <c r="BL21" i="198" s="1"/>
  <c r="BM21" i="198" s="1"/>
  <c r="BN21" i="198" s="1"/>
  <c r="BO21" i="198" s="1"/>
  <c r="BP21" i="198" s="1"/>
  <c r="BQ21" i="198" s="1"/>
  <c r="BR21" i="198" s="1"/>
  <c r="BS21" i="198" s="1"/>
  <c r="BT21" i="198" s="1"/>
  <c r="BU21" i="198" s="1"/>
  <c r="BV21" i="198" s="1"/>
  <c r="BW21" i="198" s="1"/>
  <c r="BX21" i="198" s="1"/>
  <c r="BY21" i="198" s="1"/>
  <c r="BZ21" i="198" s="1"/>
  <c r="D21" i="198"/>
  <c r="F27" i="199" l="1"/>
  <c r="D23" i="199"/>
  <c r="D22" i="199" s="1"/>
  <c r="F22" i="199"/>
  <c r="BW22" i="198"/>
  <c r="AA22" i="198"/>
  <c r="Z22" i="198"/>
  <c r="F22" i="198"/>
  <c r="D27" i="198"/>
  <c r="D22" i="198" s="1"/>
  <c r="BX27" i="198"/>
  <c r="BX22" i="198" s="1"/>
  <c r="BV27" i="198"/>
  <c r="BV22" i="198" s="1"/>
  <c r="W31" i="197"/>
  <c r="W32" i="197"/>
  <c r="V31" i="197"/>
  <c r="V32" i="197"/>
  <c r="U31" i="197"/>
  <c r="U32" i="197"/>
  <c r="T31" i="197"/>
  <c r="T32" i="197"/>
  <c r="S31" i="197"/>
  <c r="S32" i="197"/>
  <c r="W23" i="197"/>
  <c r="W24" i="197"/>
  <c r="V23" i="197"/>
  <c r="V24" i="197"/>
  <c r="U23" i="197"/>
  <c r="U24" i="197"/>
  <c r="T23" i="197"/>
  <c r="T24" i="197"/>
  <c r="S23" i="197"/>
  <c r="S24" i="197"/>
  <c r="Q25" i="197"/>
  <c r="R31" i="197"/>
  <c r="R32" i="197"/>
  <c r="Q32" i="197"/>
  <c r="Q31" i="197"/>
  <c r="P25" i="197"/>
  <c r="P32" i="197"/>
  <c r="P31" i="197"/>
  <c r="R21" i="197"/>
  <c r="R23" i="197"/>
  <c r="Q21" i="197"/>
  <c r="P21" i="197"/>
  <c r="Q24" i="197"/>
  <c r="Q23" i="197"/>
  <c r="P24" i="197"/>
  <c r="P23" i="197"/>
  <c r="O31" i="197"/>
  <c r="O32" i="197"/>
  <c r="O23" i="197"/>
  <c r="O24" i="197"/>
  <c r="N32" i="197"/>
  <c r="N31" i="197"/>
  <c r="N21" i="197"/>
  <c r="N24" i="197"/>
  <c r="N23" i="197"/>
  <c r="H25" i="197"/>
  <c r="H21" i="197"/>
  <c r="G21" i="197"/>
  <c r="G25" i="197"/>
  <c r="G20" i="197"/>
  <c r="F25" i="197"/>
  <c r="F21" i="197"/>
  <c r="E21" i="197"/>
  <c r="E20" i="197" s="1"/>
  <c r="E25" i="197"/>
  <c r="D25" i="197"/>
  <c r="D21" i="197"/>
  <c r="D32" i="197"/>
  <c r="D30" i="197"/>
  <c r="D29" i="197"/>
  <c r="N29" i="197" s="1"/>
  <c r="D28" i="197"/>
  <c r="D27" i="197"/>
  <c r="D23" i="197"/>
  <c r="D24" i="197"/>
  <c r="D22" i="197"/>
  <c r="W30" i="197"/>
  <c r="V30" i="197"/>
  <c r="U30" i="197"/>
  <c r="T30" i="197"/>
  <c r="S30" i="197"/>
  <c r="R30" i="197"/>
  <c r="Q30" i="197"/>
  <c r="P30" i="197"/>
  <c r="O30" i="197"/>
  <c r="N30" i="197"/>
  <c r="W29" i="197"/>
  <c r="V29" i="197"/>
  <c r="U29" i="197"/>
  <c r="T29" i="197"/>
  <c r="S29" i="197"/>
  <c r="R29" i="197"/>
  <c r="Q29" i="197"/>
  <c r="P29" i="197"/>
  <c r="O29" i="197"/>
  <c r="W28" i="197"/>
  <c r="V28" i="197"/>
  <c r="U28" i="197"/>
  <c r="T28" i="197"/>
  <c r="S28" i="197"/>
  <c r="R28" i="197"/>
  <c r="Q28" i="197"/>
  <c r="P28" i="197"/>
  <c r="O28" i="197"/>
  <c r="W27" i="197"/>
  <c r="V27" i="197"/>
  <c r="U27" i="197"/>
  <c r="T27" i="197"/>
  <c r="S27" i="197"/>
  <c r="R27" i="197"/>
  <c r="Q27" i="197"/>
  <c r="P27" i="197"/>
  <c r="O27" i="197"/>
  <c r="N27" i="197"/>
  <c r="W26" i="197"/>
  <c r="V26" i="197"/>
  <c r="U26" i="197"/>
  <c r="T26" i="197"/>
  <c r="S26" i="197"/>
  <c r="R26" i="197"/>
  <c r="R25" i="197" s="1"/>
  <c r="Q26" i="197"/>
  <c r="P26" i="197"/>
  <c r="O26" i="197"/>
  <c r="W25" i="197"/>
  <c r="V25" i="197"/>
  <c r="U25" i="197"/>
  <c r="T25" i="197"/>
  <c r="S25" i="197"/>
  <c r="M25" i="197"/>
  <c r="L25" i="197"/>
  <c r="K25" i="197"/>
  <c r="J25" i="197"/>
  <c r="I25" i="197"/>
  <c r="W22" i="197"/>
  <c r="V22" i="197"/>
  <c r="U22" i="197"/>
  <c r="T22" i="197"/>
  <c r="S22" i="197"/>
  <c r="R22" i="197"/>
  <c r="Q22" i="197"/>
  <c r="P22" i="197"/>
  <c r="O22" i="197"/>
  <c r="W21" i="197"/>
  <c r="V21" i="197"/>
  <c r="U21" i="197"/>
  <c r="T21" i="197"/>
  <c r="S21" i="197"/>
  <c r="O21" i="197"/>
  <c r="M21" i="197"/>
  <c r="L21" i="197"/>
  <c r="K21" i="197"/>
  <c r="J21" i="197"/>
  <c r="I21" i="197"/>
  <c r="W20" i="197"/>
  <c r="V20" i="197"/>
  <c r="U20" i="197"/>
  <c r="T20" i="197"/>
  <c r="S20" i="197"/>
  <c r="Q20" i="197"/>
  <c r="M20" i="197"/>
  <c r="L20" i="197"/>
  <c r="K20" i="197"/>
  <c r="J20" i="197"/>
  <c r="I20" i="197"/>
  <c r="C19" i="197"/>
  <c r="D19" i="197" s="1"/>
  <c r="E19" i="197" s="1"/>
  <c r="F19" i="197" s="1"/>
  <c r="G19" i="197" s="1"/>
  <c r="H19" i="197" s="1"/>
  <c r="I19" i="197" s="1"/>
  <c r="J19" i="197" s="1"/>
  <c r="K19" i="197" s="1"/>
  <c r="L19" i="197" s="1"/>
  <c r="M19" i="197" s="1"/>
  <c r="N19" i="197" s="1"/>
  <c r="O19" i="197" s="1"/>
  <c r="P19" i="197" s="1"/>
  <c r="Q19" i="197" s="1"/>
  <c r="R19" i="197" s="1"/>
  <c r="S19" i="197" s="1"/>
  <c r="T19" i="197" s="1"/>
  <c r="U19" i="197" s="1"/>
  <c r="V19" i="197" s="1"/>
  <c r="W19" i="197" s="1"/>
  <c r="Z25" i="196"/>
  <c r="Z32" i="196"/>
  <c r="Z31" i="196"/>
  <c r="Z30" i="196"/>
  <c r="Z29" i="196"/>
  <c r="Z28" i="196"/>
  <c r="Z27" i="196"/>
  <c r="Z26" i="196"/>
  <c r="Z21" i="196"/>
  <c r="Y25" i="196"/>
  <c r="V21" i="196"/>
  <c r="U21" i="196"/>
  <c r="Q21" i="191"/>
  <c r="Q22" i="191"/>
  <c r="J25" i="196"/>
  <c r="J21" i="196"/>
  <c r="I25" i="196"/>
  <c r="I20" i="196" s="1"/>
  <c r="I21" i="196"/>
  <c r="H25" i="196"/>
  <c r="H21" i="196"/>
  <c r="G25" i="196"/>
  <c r="G21" i="196"/>
  <c r="F25" i="196"/>
  <c r="F32" i="196"/>
  <c r="F31" i="196"/>
  <c r="F30" i="196"/>
  <c r="F29" i="196"/>
  <c r="F28" i="196"/>
  <c r="F27" i="196"/>
  <c r="F26" i="196"/>
  <c r="F24" i="196"/>
  <c r="F23" i="196"/>
  <c r="F22" i="196"/>
  <c r="F21" i="196"/>
  <c r="E21" i="196"/>
  <c r="E25" i="196"/>
  <c r="E32" i="196"/>
  <c r="E31" i="196"/>
  <c r="E30" i="196"/>
  <c r="E29" i="196"/>
  <c r="E28" i="196"/>
  <c r="E27" i="196"/>
  <c r="E26" i="196"/>
  <c r="E24" i="196"/>
  <c r="E23" i="196"/>
  <c r="E22" i="196"/>
  <c r="D20" i="196"/>
  <c r="D25" i="196"/>
  <c r="D21" i="196"/>
  <c r="AI25" i="196"/>
  <c r="AH25" i="196"/>
  <c r="AG25" i="196"/>
  <c r="AF25" i="196"/>
  <c r="AE25" i="196"/>
  <c r="AD25" i="196"/>
  <c r="AC25" i="196"/>
  <c r="AB25" i="196"/>
  <c r="AA25" i="196"/>
  <c r="X25" i="196"/>
  <c r="W25" i="196"/>
  <c r="V25" i="196"/>
  <c r="U25" i="196"/>
  <c r="T25" i="196"/>
  <c r="T20" i="196" s="1"/>
  <c r="S25" i="196"/>
  <c r="R25" i="196"/>
  <c r="Q25" i="196"/>
  <c r="P25" i="196"/>
  <c r="O25" i="196"/>
  <c r="N25" i="196"/>
  <c r="M25" i="196"/>
  <c r="L25" i="196"/>
  <c r="K25" i="196"/>
  <c r="AI21" i="196"/>
  <c r="AH21" i="196"/>
  <c r="AG21" i="196"/>
  <c r="AF21" i="196"/>
  <c r="AE21" i="196"/>
  <c r="AD21" i="196"/>
  <c r="AC21" i="196"/>
  <c r="AB21" i="196"/>
  <c r="AA21" i="196"/>
  <c r="X21" i="196"/>
  <c r="W21" i="196"/>
  <c r="T21" i="196"/>
  <c r="S21" i="196"/>
  <c r="R21" i="196"/>
  <c r="Q21" i="196"/>
  <c r="P21" i="196"/>
  <c r="O21" i="196"/>
  <c r="N21" i="196"/>
  <c r="M21" i="196"/>
  <c r="L21" i="196"/>
  <c r="K21" i="196"/>
  <c r="AI20" i="196"/>
  <c r="AH20" i="196"/>
  <c r="AG20" i="196"/>
  <c r="AF20" i="196"/>
  <c r="AE20" i="196"/>
  <c r="AD20" i="196"/>
  <c r="AC20" i="196"/>
  <c r="AB20" i="196"/>
  <c r="AA20" i="196"/>
  <c r="Y20" i="196"/>
  <c r="X20" i="196"/>
  <c r="W20" i="196"/>
  <c r="V20" i="196"/>
  <c r="S20" i="196"/>
  <c r="R20" i="196"/>
  <c r="Q20" i="196"/>
  <c r="P20" i="196"/>
  <c r="O20" i="196"/>
  <c r="N20" i="196"/>
  <c r="M20" i="196"/>
  <c r="L20" i="196"/>
  <c r="K20" i="196"/>
  <c r="J20" i="196"/>
  <c r="H20" i="196"/>
  <c r="G20" i="196"/>
  <c r="D19" i="196"/>
  <c r="E19" i="196" s="1"/>
  <c r="F19" i="196" s="1"/>
  <c r="G19" i="196" s="1"/>
  <c r="H19" i="196" s="1"/>
  <c r="I19" i="196" s="1"/>
  <c r="J19" i="196" s="1"/>
  <c r="K19" i="196" s="1"/>
  <c r="L19" i="196" s="1"/>
  <c r="M19" i="196" s="1"/>
  <c r="N19" i="196" s="1"/>
  <c r="O19" i="196" s="1"/>
  <c r="P19" i="196" s="1"/>
  <c r="Q19" i="196" s="1"/>
  <c r="R19" i="196" s="1"/>
  <c r="S19" i="196" s="1"/>
  <c r="T19" i="196" s="1"/>
  <c r="U19" i="196" s="1"/>
  <c r="V19" i="196" s="1"/>
  <c r="W19" i="196" s="1"/>
  <c r="X19" i="196" s="1"/>
  <c r="Y19" i="196" s="1"/>
  <c r="Z19" i="196" s="1"/>
  <c r="AA19" i="196" s="1"/>
  <c r="AB19" i="196" s="1"/>
  <c r="AC19" i="196" s="1"/>
  <c r="AD19" i="196" s="1"/>
  <c r="AE19" i="196" s="1"/>
  <c r="AF19" i="196" s="1"/>
  <c r="AG19" i="196" s="1"/>
  <c r="AH19" i="196" s="1"/>
  <c r="AI19" i="196" s="1"/>
  <c r="H21" i="191"/>
  <c r="H22" i="191"/>
  <c r="G21" i="191"/>
  <c r="G22" i="191"/>
  <c r="E21" i="191"/>
  <c r="D21" i="191"/>
  <c r="C25" i="193"/>
  <c r="D25" i="193" s="1"/>
  <c r="E25" i="193" s="1"/>
  <c r="F25" i="193" s="1"/>
  <c r="G25" i="193" s="1"/>
  <c r="H25" i="193" s="1"/>
  <c r="I25" i="193" s="1"/>
  <c r="J25" i="193" s="1"/>
  <c r="K25" i="193" s="1"/>
  <c r="L25" i="193" s="1"/>
  <c r="M25" i="193" s="1"/>
  <c r="N25" i="193" s="1"/>
  <c r="O25" i="193" s="1"/>
  <c r="P25" i="193" s="1"/>
  <c r="Q25" i="193" s="1"/>
  <c r="R25" i="193" s="1"/>
  <c r="S25" i="193" s="1"/>
  <c r="T25" i="193" s="1"/>
  <c r="U25" i="193" s="1"/>
  <c r="V25" i="193" s="1"/>
  <c r="W25" i="193" s="1"/>
  <c r="X25" i="193" s="1"/>
  <c r="Y25" i="193" s="1"/>
  <c r="Z25" i="193" s="1"/>
  <c r="AA25" i="193" s="1"/>
  <c r="AB25" i="193" s="1"/>
  <c r="AC25" i="193" s="1"/>
  <c r="AD25" i="193" s="1"/>
  <c r="AE25" i="193" s="1"/>
  <c r="AF25" i="193" s="1"/>
  <c r="AG25" i="193" s="1"/>
  <c r="AH25" i="193" s="1"/>
  <c r="AI25" i="193" s="1"/>
  <c r="AJ25" i="193" s="1"/>
  <c r="AK25" i="193" s="1"/>
  <c r="AL25" i="193" s="1"/>
  <c r="AM25" i="193" s="1"/>
  <c r="AN25" i="193" s="1"/>
  <c r="AO25" i="193" s="1"/>
  <c r="AP25" i="193" s="1"/>
  <c r="AQ25" i="193" s="1"/>
  <c r="AR25" i="193" s="1"/>
  <c r="AS25" i="193" s="1"/>
  <c r="AT25" i="193" s="1"/>
  <c r="B25" i="193"/>
  <c r="G25" i="192"/>
  <c r="H25" i="192"/>
  <c r="I25" i="192"/>
  <c r="J25" i="192"/>
  <c r="K25" i="192"/>
  <c r="K20" i="192" s="1"/>
  <c r="L25" i="192"/>
  <c r="M25" i="192"/>
  <c r="N25" i="192"/>
  <c r="O25" i="192"/>
  <c r="P25" i="192"/>
  <c r="Q25" i="192"/>
  <c r="Q20" i="192" s="1"/>
  <c r="R25" i="192"/>
  <c r="S25" i="192"/>
  <c r="S20" i="192" s="1"/>
  <c r="T25" i="192"/>
  <c r="U25" i="192"/>
  <c r="U20" i="192" s="1"/>
  <c r="V25" i="192"/>
  <c r="E25" i="192"/>
  <c r="F25" i="192"/>
  <c r="E20" i="192"/>
  <c r="G20" i="192"/>
  <c r="H20" i="192"/>
  <c r="I20" i="192"/>
  <c r="J20" i="192"/>
  <c r="L20" i="192"/>
  <c r="M20" i="192"/>
  <c r="N20" i="192"/>
  <c r="O20" i="192"/>
  <c r="P20" i="192"/>
  <c r="R20" i="192"/>
  <c r="T20" i="192"/>
  <c r="V20" i="192"/>
  <c r="D25" i="192"/>
  <c r="D20" i="192" s="1"/>
  <c r="C20" i="192"/>
  <c r="C25" i="192"/>
  <c r="C21" i="192"/>
  <c r="N25" i="197" l="1"/>
  <c r="H20" i="197"/>
  <c r="F20" i="197"/>
  <c r="N28" i="197"/>
  <c r="D20" i="197"/>
  <c r="R20" i="197"/>
  <c r="P20" i="197"/>
  <c r="O25" i="197"/>
  <c r="O20" i="197" s="1"/>
  <c r="N22" i="197"/>
  <c r="N26" i="197"/>
  <c r="Z20" i="196"/>
  <c r="U20" i="196"/>
  <c r="F20" i="196"/>
  <c r="E20" i="196"/>
  <c r="U26" i="191"/>
  <c r="K22" i="191"/>
  <c r="U22" i="191" s="1"/>
  <c r="J22" i="191"/>
  <c r="S21" i="191"/>
  <c r="K26" i="191"/>
  <c r="S26" i="191" s="1"/>
  <c r="J26" i="191"/>
  <c r="H26" i="191"/>
  <c r="G26" i="191"/>
  <c r="J21" i="191"/>
  <c r="E26" i="191"/>
  <c r="E22" i="191"/>
  <c r="D26" i="191"/>
  <c r="K21" i="191" s="1"/>
  <c r="U21" i="191" s="1"/>
  <c r="D22" i="191"/>
  <c r="V21" i="192"/>
  <c r="U21" i="192"/>
  <c r="T21" i="192"/>
  <c r="S21" i="192"/>
  <c r="R21" i="192"/>
  <c r="Q21" i="192"/>
  <c r="P21" i="192"/>
  <c r="O21" i="192"/>
  <c r="N21" i="192"/>
  <c r="M21" i="192"/>
  <c r="L21" i="192"/>
  <c r="K21" i="192"/>
  <c r="J21" i="192"/>
  <c r="I21" i="192"/>
  <c r="H21" i="192"/>
  <c r="G21" i="192"/>
  <c r="F21" i="192"/>
  <c r="F20" i="192" s="1"/>
  <c r="E21" i="192"/>
  <c r="D21" i="192"/>
  <c r="B19" i="192"/>
  <c r="C19" i="192" s="1"/>
  <c r="D19" i="192" s="1"/>
  <c r="E19" i="192" s="1"/>
  <c r="F19" i="192" s="1"/>
  <c r="G19" i="192" s="1"/>
  <c r="H19" i="192" s="1"/>
  <c r="I19" i="192" s="1"/>
  <c r="J19" i="192" s="1"/>
  <c r="K19" i="192" s="1"/>
  <c r="L19" i="192" s="1"/>
  <c r="M19" i="192" s="1"/>
  <c r="N19" i="192" s="1"/>
  <c r="O19" i="192" s="1"/>
  <c r="P19" i="192" s="1"/>
  <c r="Q19" i="192" s="1"/>
  <c r="R19" i="192" s="1"/>
  <c r="S19" i="192" s="1"/>
  <c r="T19" i="192" s="1"/>
  <c r="U19" i="192" s="1"/>
  <c r="V19" i="192" s="1"/>
  <c r="U23" i="191"/>
  <c r="U24" i="191"/>
  <c r="U25" i="191"/>
  <c r="U27" i="191"/>
  <c r="U28" i="191"/>
  <c r="U29" i="191"/>
  <c r="U30" i="191"/>
  <c r="U31" i="191"/>
  <c r="U32" i="191"/>
  <c r="U33" i="191"/>
  <c r="S33" i="191"/>
  <c r="S32" i="191"/>
  <c r="S31" i="191"/>
  <c r="S30" i="191"/>
  <c r="S29" i="191"/>
  <c r="S28" i="191"/>
  <c r="S27" i="191"/>
  <c r="J33" i="191"/>
  <c r="J32" i="191"/>
  <c r="J31" i="191"/>
  <c r="J30" i="191"/>
  <c r="J23" i="191"/>
  <c r="E33" i="191"/>
  <c r="E32" i="191"/>
  <c r="E31" i="191"/>
  <c r="E30" i="191"/>
  <c r="E29" i="191"/>
  <c r="E27" i="191"/>
  <c r="E25" i="191"/>
  <c r="E24" i="191"/>
  <c r="E23" i="191"/>
  <c r="K33" i="191"/>
  <c r="K32" i="191"/>
  <c r="K31" i="191"/>
  <c r="K30" i="191"/>
  <c r="K29" i="191"/>
  <c r="J29" i="191"/>
  <c r="K28" i="191"/>
  <c r="J28" i="191"/>
  <c r="K27" i="191"/>
  <c r="J27" i="191"/>
  <c r="K25" i="191"/>
  <c r="J25" i="191"/>
  <c r="K24" i="191"/>
  <c r="J24" i="191"/>
  <c r="K23" i="191"/>
  <c r="X22" i="191"/>
  <c r="W22" i="191"/>
  <c r="V22" i="191"/>
  <c r="P22" i="191"/>
  <c r="O22" i="191"/>
  <c r="N22" i="191"/>
  <c r="M22" i="191"/>
  <c r="L22" i="191"/>
  <c r="I22" i="191"/>
  <c r="F22" i="191"/>
  <c r="C20" i="191"/>
  <c r="D20" i="191" s="1"/>
  <c r="E20" i="191" s="1"/>
  <c r="F20" i="191" s="1"/>
  <c r="G20" i="191" s="1"/>
  <c r="H20" i="191" s="1"/>
  <c r="I20" i="191" s="1"/>
  <c r="J20" i="191" s="1"/>
  <c r="K20" i="191" s="1"/>
  <c r="L20" i="191" s="1"/>
  <c r="M20" i="191" s="1"/>
  <c r="N20" i="191" s="1"/>
  <c r="O20" i="191" s="1"/>
  <c r="P20" i="191" s="1"/>
  <c r="Q20" i="191" s="1"/>
  <c r="R20" i="191" s="1"/>
  <c r="S20" i="191" s="1"/>
  <c r="T20" i="191" s="1"/>
  <c r="U20" i="191" s="1"/>
  <c r="V20" i="191" s="1"/>
  <c r="W20" i="191" s="1"/>
  <c r="X20" i="191" s="1"/>
  <c r="B20" i="191"/>
  <c r="E20" i="189"/>
  <c r="F20" i="189" s="1"/>
  <c r="G20" i="189" s="1"/>
  <c r="H20" i="189" s="1"/>
  <c r="I20" i="189" s="1"/>
  <c r="J20" i="189" s="1"/>
  <c r="K20" i="189" s="1"/>
  <c r="L20" i="189" s="1"/>
  <c r="M20" i="189" s="1"/>
  <c r="N20" i="189" s="1"/>
  <c r="G21" i="188"/>
  <c r="R21" i="188"/>
  <c r="Q21" i="188"/>
  <c r="P21" i="188"/>
  <c r="O21" i="188"/>
  <c r="N21" i="188"/>
  <c r="M21" i="188"/>
  <c r="L21" i="188"/>
  <c r="K21" i="188"/>
  <c r="J21" i="188"/>
  <c r="I21" i="188"/>
  <c r="H21" i="188"/>
  <c r="F21" i="188"/>
  <c r="E21" i="188"/>
  <c r="D20" i="188"/>
  <c r="E20" i="188" s="1"/>
  <c r="F20" i="188" s="1"/>
  <c r="G20" i="188" s="1"/>
  <c r="H20" i="188" s="1"/>
  <c r="I20" i="188" s="1"/>
  <c r="J20" i="188" s="1"/>
  <c r="K20" i="188" s="1"/>
  <c r="L20" i="188" s="1"/>
  <c r="M20" i="188" s="1"/>
  <c r="N20" i="188" s="1"/>
  <c r="O20" i="188" s="1"/>
  <c r="P20" i="188" s="1"/>
  <c r="Q20" i="188" s="1"/>
  <c r="R20" i="188" s="1"/>
  <c r="B19" i="187"/>
  <c r="C19" i="187" s="1"/>
  <c r="D19" i="187" s="1"/>
  <c r="E19" i="187" s="1"/>
  <c r="F19" i="187" s="1"/>
  <c r="G19" i="187" s="1"/>
  <c r="H19" i="187" s="1"/>
  <c r="I19" i="187" s="1"/>
  <c r="J19" i="187" s="1"/>
  <c r="K19" i="187" s="1"/>
  <c r="L19" i="187" s="1"/>
  <c r="M19" i="187" s="1"/>
  <c r="N19" i="187" s="1"/>
  <c r="E21" i="186"/>
  <c r="F21" i="186" s="1"/>
  <c r="G21" i="186" s="1"/>
  <c r="H21" i="186" s="1"/>
  <c r="I21" i="186" s="1"/>
  <c r="J21" i="186" s="1"/>
  <c r="K21" i="186" s="1"/>
  <c r="L21" i="186" s="1"/>
  <c r="M21" i="186" s="1"/>
  <c r="N21" i="186" s="1"/>
  <c r="O21" i="186" s="1"/>
  <c r="P21" i="186" s="1"/>
  <c r="Q21" i="186" s="1"/>
  <c r="R21" i="186" s="1"/>
  <c r="S21" i="186" s="1"/>
  <c r="T21" i="186" s="1"/>
  <c r="U21" i="186" s="1"/>
  <c r="V21" i="186" s="1"/>
  <c r="D21" i="186"/>
  <c r="O31" i="185"/>
  <c r="O30" i="185"/>
  <c r="O29" i="185"/>
  <c r="O28" i="185"/>
  <c r="O27" i="185"/>
  <c r="O26" i="185"/>
  <c r="O25" i="185"/>
  <c r="O24" i="185"/>
  <c r="O23" i="185"/>
  <c r="O22" i="185"/>
  <c r="J31" i="185"/>
  <c r="J30" i="185"/>
  <c r="J29" i="185"/>
  <c r="J28" i="185"/>
  <c r="J27" i="185"/>
  <c r="J26" i="185"/>
  <c r="J25" i="185"/>
  <c r="J24" i="185"/>
  <c r="J23" i="185"/>
  <c r="J22" i="185"/>
  <c r="I31" i="185"/>
  <c r="I30" i="185"/>
  <c r="I29" i="185"/>
  <c r="I28" i="185"/>
  <c r="I27" i="185"/>
  <c r="I26" i="185"/>
  <c r="I25" i="185"/>
  <c r="I24" i="185"/>
  <c r="I23" i="185"/>
  <c r="I22" i="185"/>
  <c r="E21" i="185"/>
  <c r="F21" i="185" s="1"/>
  <c r="G21" i="185" s="1"/>
  <c r="H21" i="185" s="1"/>
  <c r="I21" i="185" s="1"/>
  <c r="J21" i="185" s="1"/>
  <c r="K21" i="185" s="1"/>
  <c r="L21" i="185" s="1"/>
  <c r="M21" i="185" s="1"/>
  <c r="N21" i="185" s="1"/>
  <c r="O21" i="185" s="1"/>
  <c r="P21" i="185" s="1"/>
  <c r="Q21" i="185" s="1"/>
  <c r="R21" i="185" s="1"/>
  <c r="J31" i="184"/>
  <c r="L31" i="184" s="1"/>
  <c r="O31" i="184" s="1"/>
  <c r="V31" i="184" s="1"/>
  <c r="J30" i="184"/>
  <c r="L30" i="184" s="1"/>
  <c r="O30" i="184" s="1"/>
  <c r="V30" i="184" s="1"/>
  <c r="J29" i="184"/>
  <c r="L29" i="184" s="1"/>
  <c r="O29" i="184" s="1"/>
  <c r="V29" i="184" s="1"/>
  <c r="J28" i="184"/>
  <c r="L28" i="184" s="1"/>
  <c r="O28" i="184" s="1"/>
  <c r="V28" i="184" s="1"/>
  <c r="J27" i="184"/>
  <c r="L27" i="184" s="1"/>
  <c r="O27" i="184" s="1"/>
  <c r="V27" i="184" s="1"/>
  <c r="J26" i="184"/>
  <c r="L26" i="184" s="1"/>
  <c r="O26" i="184" s="1"/>
  <c r="V26" i="184" s="1"/>
  <c r="J25" i="184"/>
  <c r="L25" i="184" s="1"/>
  <c r="O25" i="184" s="1"/>
  <c r="V25" i="184" s="1"/>
  <c r="J24" i="184"/>
  <c r="L24" i="184" s="1"/>
  <c r="O24" i="184" s="1"/>
  <c r="V24" i="184" s="1"/>
  <c r="J23" i="184"/>
  <c r="L23" i="184" s="1"/>
  <c r="O23" i="184" s="1"/>
  <c r="V23" i="184" s="1"/>
  <c r="J22" i="184"/>
  <c r="L22" i="184" s="1"/>
  <c r="O22" i="184" s="1"/>
  <c r="V22" i="184" s="1"/>
  <c r="G31" i="184"/>
  <c r="G30" i="184"/>
  <c r="G29" i="184"/>
  <c r="G28" i="184"/>
  <c r="G27" i="184"/>
  <c r="G26" i="184"/>
  <c r="G25" i="184"/>
  <c r="G24" i="184"/>
  <c r="H24" i="184" s="1"/>
  <c r="N20" i="197" l="1"/>
  <c r="E31" i="184"/>
  <c r="E30" i="184"/>
  <c r="E29" i="184"/>
  <c r="E28" i="184"/>
  <c r="E27" i="184"/>
  <c r="E26" i="184"/>
  <c r="E25" i="184"/>
  <c r="E24" i="184"/>
  <c r="E23" i="184"/>
  <c r="E22" i="184"/>
  <c r="Y21" i="184" l="1"/>
  <c r="Z21" i="184" s="1"/>
  <c r="V21" i="184"/>
  <c r="I21" i="184"/>
  <c r="B21" i="184"/>
  <c r="C21" i="184" s="1"/>
  <c r="D21" i="184" s="1"/>
  <c r="E21" i="184" s="1"/>
  <c r="F21" i="184" s="1"/>
</calcChain>
</file>

<file path=xl/sharedStrings.xml><?xml version="1.0" encoding="utf-8"?>
<sst xmlns="http://schemas.openxmlformats.org/spreadsheetml/2006/main" count="1631" uniqueCount="329">
  <si>
    <t xml:space="preserve">ВСЕГО, </t>
  </si>
  <si>
    <t>…</t>
  </si>
  <si>
    <t>к приказу Минэнерго России</t>
  </si>
  <si>
    <t>МВт</t>
  </si>
  <si>
    <t>км</t>
  </si>
  <si>
    <t>Идентифика-тор инвестицион-ного проекта</t>
  </si>
  <si>
    <t>МВ×А</t>
  </si>
  <si>
    <t>Мвар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</si>
  <si>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</si>
  <si>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</si>
  <si>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</si>
  <si>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Идентификатор инвестиционного проекта</t>
  </si>
  <si>
    <t>км КЛ</t>
  </si>
  <si>
    <t>Полная сметная стоимость инвестиционного проекта в соответствии с утвержденной проектной документацией</t>
  </si>
  <si>
    <t>Объем финансирования, млн рублей (с НДС)</t>
  </si>
  <si>
    <t>Отклонение от плана финансирования</t>
  </si>
  <si>
    <t>Причины отклонений</t>
  </si>
  <si>
    <t>млн рублей
 (с НДС)</t>
  </si>
  <si>
    <t>%</t>
  </si>
  <si>
    <t>план</t>
  </si>
  <si>
    <t>факт</t>
  </si>
  <si>
    <t>млн рублей
 (без НДС)</t>
  </si>
  <si>
    <t>Причины неисполнения плана</t>
  </si>
  <si>
    <t>План</t>
  </si>
  <si>
    <t>Факт</t>
  </si>
  <si>
    <t>км ВЛ
 1-цеп</t>
  </si>
  <si>
    <t>км ВЛ
 2-цеп</t>
  </si>
  <si>
    <t>Другое</t>
  </si>
  <si>
    <t>Отклонение от плана ввода основных средств</t>
  </si>
  <si>
    <t>Всего</t>
  </si>
  <si>
    <t>1 квартал</t>
  </si>
  <si>
    <t>2 квартал</t>
  </si>
  <si>
    <t>3 квартал</t>
  </si>
  <si>
    <t>4 квартал</t>
  </si>
  <si>
    <t xml:space="preserve">3 квартал </t>
  </si>
  <si>
    <t>год начала  реализации инвестицион-ного проекта</t>
  </si>
  <si>
    <t>год окончания реализации инвестицион-ного проекта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</si>
  <si>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</si>
  <si>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 xml:space="preserve">         фирменное наименование субъекта электроэнергетики</t>
  </si>
  <si>
    <t>период реализации инвестиционной программы</t>
  </si>
  <si>
    <t>в базисном уровне цен, млн рублей (с НДС)</t>
  </si>
  <si>
    <t>в прогнозных ценах соответствующих лет</t>
  </si>
  <si>
    <t xml:space="preserve">Объем освоения капитальных вложений, млн рублей (без НДС) </t>
  </si>
  <si>
    <t>Отклонение от плана освоения капитальных вложений</t>
  </si>
  <si>
    <t>Вывод мощностей из эксплуатации</t>
  </si>
  <si>
    <t>Ввод мощностей в эксплуатацию</t>
  </si>
  <si>
    <t>Ввод объектов (мощностей) в эксплуатацию</t>
  </si>
  <si>
    <t>млн рублей (без НДС)</t>
  </si>
  <si>
    <t>федерального бюджета</t>
  </si>
  <si>
    <t>бюджетов субъектов Российской Федерации</t>
  </si>
  <si>
    <t>иных источников финансирования</t>
  </si>
  <si>
    <t xml:space="preserve">Раздел 2. Отчет об исполнении плана финансирования в разрезе источников финансирования </t>
  </si>
  <si>
    <t>Отчетный квартал</t>
  </si>
  <si>
    <t>Общий плановый объем финансирования, в том числе за счет:</t>
  </si>
  <si>
    <t>Общий фактический объем финансирования, в том числе за счет:</t>
  </si>
  <si>
    <t xml:space="preserve"> № пп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</si>
  <si>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</si>
  <si>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</si>
  <si>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 Наименование инвестиционного проекта (группы инвестиционных проектов)</t>
  </si>
  <si>
    <t>Наличие исходно-разрешительной документации</t>
  </si>
  <si>
    <t xml:space="preserve">                                                                                                                                                                                            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</si>
  <si>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                                                                              _</t>
    </r>
  </si>
  <si>
    <t>№ пп</t>
  </si>
  <si>
    <t xml:space="preserve">                                реквизиты решения органа 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</si>
  <si>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            фирменное наименование субъекта электроэнергетики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</si>
  <si>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</si>
  <si>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</si>
  <si>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</si>
  <si>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</si>
  <si>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Год раскрытия информации: _________ год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</si>
  <si>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</si>
  <si>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</si>
  <si>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</si>
  <si>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</si>
  <si>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</si>
  <si>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 xml:space="preserve">                        период реализации инвестиционной программы</t>
  </si>
  <si>
    <t>Наименование инвестиционного проекта (группы инвестиционных проектов)</t>
  </si>
  <si>
    <t>Раздел 1. Отчет об исполнении плана ее финансирования  инвестиционной программы</t>
  </si>
  <si>
    <t>средств, полученных от оказания услуг по регулируемым государством ценам (тарифам)</t>
  </si>
  <si>
    <t>в базисном уровне цен, млн рублей</t>
  </si>
  <si>
    <t>Отчет за ___________год</t>
  </si>
  <si>
    <t xml:space="preserve">об исполнении инвестиционной программы </t>
  </si>
  <si>
    <t>Раздел 2. Отчет об исполнении плана освоения капитальных вложений</t>
  </si>
  <si>
    <t>Принятие основных средств и нематериальных активов к бухгалтерскому учету</t>
  </si>
  <si>
    <t>Отклонение от плана</t>
  </si>
  <si>
    <t>Отчет за ________ квартал года ___________</t>
  </si>
  <si>
    <t>Раздел 3. Отчет об исполнении плана освоения капитальных вложений</t>
  </si>
  <si>
    <t>Раздел 4. Отчет о постановке объектов электросетевого хозяйства под напряжение</t>
  </si>
  <si>
    <t>Постановка объектов электроэнергетики под напряжение</t>
  </si>
  <si>
    <t>Раздел 5. Отчет о вводе объектов (мощностей) в эксплуатацию</t>
  </si>
  <si>
    <t xml:space="preserve">Раздел 7. Отчет о выводе мощностей из эксплуатации </t>
  </si>
  <si>
    <t>Раздел 8. Отчет о техническом состоянии объекта</t>
  </si>
  <si>
    <t>Сроки реализации проекта</t>
  </si>
  <si>
    <t>ПИР</t>
  </si>
  <si>
    <t>СМР</t>
  </si>
  <si>
    <t>оборудование и материалы</t>
  </si>
  <si>
    <t>прочие</t>
  </si>
  <si>
    <t>Плановый объем финансирования, млн рублей</t>
  </si>
  <si>
    <t>Фактически профинансировано, млн рублей</t>
  </si>
  <si>
    <t>Фактически освоено (закрыто актами выполненных работ), млн рублей</t>
  </si>
  <si>
    <t>Цели инвестиционных проектов и соответсвующие целям фактические значения количественных показателей</t>
  </si>
  <si>
    <t>№№</t>
  </si>
  <si>
    <t>Наименование центра питания</t>
  </si>
  <si>
    <t>Месторасположение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</si>
  <si>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</si>
  <si>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</si>
  <si>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Фактическое расширение пропускной способности, кВт</t>
  </si>
  <si>
    <t>Фактическое снижение потерь, кВт*ч/год</t>
  </si>
  <si>
    <t>Раздел 8.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</si>
  <si>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 xml:space="preserve">         (фирменное наименование субъекта электроэнергетики)</t>
  </si>
  <si>
    <t>№
 п/п</t>
  </si>
  <si>
    <t>Ввод объекта в эксплуатацию/окончание работ по проекту
(месяц, год)</t>
  </si>
  <si>
    <t>Мощность</t>
  </si>
  <si>
    <t>Вид закупаемой продукции</t>
  </si>
  <si>
    <t>Наименование закупаемой продукции</t>
  </si>
  <si>
    <t>Организатор закупки (юридическое лицо/филиал)</t>
  </si>
  <si>
    <t>Документ, на основании которого определена планируемая (предельная) цена закупки</t>
  </si>
  <si>
    <t>Примечание</t>
  </si>
  <si>
    <t>Количество</t>
  </si>
  <si>
    <t>на период ______________________________________________________________________</t>
  </si>
  <si>
    <t>Объём финансирования инвестиционной программы текущего года, законтрактованный по состоянию на конец отчетного периода ___________________тыс. рублей с НДС (___% от общего объёма инвестиционной программы текущего года), в том числе:</t>
  </si>
  <si>
    <t>Объём финансирования инвестиционной программы текущего года, законтрактованный в соответствии с ГКПЗ текущего года по состоянию на конец отчетного периода ___________________тыс. рублей с НДС (___% от общего объёма инвестиционной программы текущего года)</t>
  </si>
  <si>
    <t>Идентифика-тор инвестиционного проекта</t>
  </si>
  <si>
    <t>Планируемая (предельная) цена закупки по ГКПЗ, 
тыс. руб. 
(без НДС)</t>
  </si>
  <si>
    <t>Начальная (предельная) цена закупки по извещению/уведомлению, 
тыс. руб. 
(без НДС)</t>
  </si>
  <si>
    <t>Способ закупки</t>
  </si>
  <si>
    <t>Количество участников, получивших закупочную документацию</t>
  </si>
  <si>
    <t>Количество участников, подавших заявки/предложения</t>
  </si>
  <si>
    <t>Наименования участников, подавших заявки/предложения (оферты)</t>
  </si>
  <si>
    <t>Цены заявок/предложений (оферт), 
тыс. руб. 
(без НДС)</t>
  </si>
  <si>
    <t>Наименования участников, заявки/предложения (оферты) которых были отклонены</t>
  </si>
  <si>
    <t>Количество переторжек</t>
  </si>
  <si>
    <t>Цены заявок/предложений (оферт) после переторжек, тыс. руб. (без НДС)</t>
  </si>
  <si>
    <t>Цена победителя (единственного квалифицированного участника) по итоговому протоколу, тыс. руб. (без НДС)</t>
  </si>
  <si>
    <t>Наименование победителя (единственного квалифицированного участника, единственного источника) закупки</t>
  </si>
  <si>
    <t xml:space="preserve"> Цена договора, 
тыс. руб. 
(с НДС)</t>
  </si>
  <si>
    <t>Объем обязательств (по финансированию с НДС), приходящийся на текущий год по итогам закупки, 
тыс. руб.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</si>
  <si>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</si>
  <si>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</si>
  <si>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(число, месяц, год)</t>
  </si>
  <si>
    <t>Планируемая дата начала поставки товара, выполнения работ, оказания услуг по ГКПЗ</t>
  </si>
  <si>
    <t>Дата начала поставки товара, выполнения работ, оказания услуг по договору</t>
  </si>
  <si>
    <t>Дата исполнения поставщиком (подрядчиком, исполнителем) обязательств по договору</t>
  </si>
  <si>
    <t>Причины невыполнения сроков</t>
  </si>
  <si>
    <t>Публикация извещения на ЭТП</t>
  </si>
  <si>
    <t>Дата объявления конкурентной процедуры 
(число, месяц, год)</t>
  </si>
  <si>
    <t>Дата вскрытия конвертов (число, месяц, год)</t>
  </si>
  <si>
    <t>Дата подведения итогов конкурентной процедуры 
(число, месяц, год)</t>
  </si>
  <si>
    <t>Основание для проведения закупки у ЕИ (пункт Положения/Стандарта)</t>
  </si>
  <si>
    <t>Наименование органа (должности), принявшего решение</t>
  </si>
  <si>
    <t>Дата</t>
  </si>
  <si>
    <t>Номер</t>
  </si>
  <si>
    <t>По решению комиссии</t>
  </si>
  <si>
    <t>Номер процедуры</t>
  </si>
  <si>
    <t>Интернет-адрес площадки</t>
  </si>
  <si>
    <t>Раздел 10. Отчет об исполнении годовой комплексной программы закупок</t>
  </si>
  <si>
    <t>Отчет за год ___________</t>
  </si>
  <si>
    <t xml:space="preserve">Факт </t>
  </si>
  <si>
    <t xml:space="preserve">Оценка полной стоимости инвестиционного проекта в прогнозных ценах соответствующих лет, млн рублей 
(с НДС) </t>
  </si>
  <si>
    <t>Общий объем финансирования, в том числе за счет:</t>
  </si>
  <si>
    <t xml:space="preserve">Оценка полной стоимости инвестиционного проекта  в прогнозных ценах соответствующих лет, млн рублей (с НДС) </t>
  </si>
  <si>
    <t>Отклонение от плана освоения</t>
  </si>
  <si>
    <t>от «__» _____ 2016 г. №___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</si>
  <si>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</si>
  <si>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</si>
  <si>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</si>
  <si>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</si>
  <si>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</si>
  <si>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</si>
  <si>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</si>
  <si>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</si>
  <si>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</si>
  <si>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5.…</t>
  </si>
  <si>
    <t>6.1</t>
  </si>
  <si>
    <t>6.2</t>
  </si>
  <si>
    <t>6.3</t>
  </si>
  <si>
    <t>6.4</t>
  </si>
  <si>
    <t>6. …</t>
  </si>
  <si>
    <t>7.1</t>
  </si>
  <si>
    <t>7.2</t>
  </si>
  <si>
    <t>7.3</t>
  </si>
  <si>
    <t>7.4</t>
  </si>
  <si>
    <t>7. …</t>
  </si>
  <si>
    <t>8.1</t>
  </si>
  <si>
    <t>8.2</t>
  </si>
  <si>
    <t>8.3</t>
  </si>
  <si>
    <t>8.4</t>
  </si>
  <si>
    <t>8. …</t>
  </si>
  <si>
    <t>9.1</t>
  </si>
  <si>
    <t>9.2</t>
  </si>
  <si>
    <t>9.3</t>
  </si>
  <si>
    <t>9.4</t>
  </si>
  <si>
    <t>9. …</t>
  </si>
  <si>
    <t>10.1</t>
  </si>
  <si>
    <t>10.2</t>
  </si>
  <si>
    <t>10.3</t>
  </si>
  <si>
    <t>10.4</t>
  </si>
  <si>
    <t>10. …</t>
  </si>
  <si>
    <t xml:space="preserve"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лет, млн рублей 
(с НДС) 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</si>
  <si>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</si>
  <si>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км ЛЭП</t>
  </si>
  <si>
    <t xml:space="preserve">Фактический объем финансирования на 01.01. года N, млн рублей 
(с НДС) </t>
  </si>
  <si>
    <t xml:space="preserve">Остаток финансирования капитальных вложений 
на 01.01. года N в прогнозных ценах соответствующих лет,  млн рублей (с НДС) </t>
  </si>
  <si>
    <t xml:space="preserve">Остаток финансирования капитальных вложений 
на 01.01. года N+1 в прогнозных ценах соответствующих лет,  млн рублей 
(с НДС) </t>
  </si>
  <si>
    <t xml:space="preserve">Фактический объем освоения капитальных вложений на 01.01. года N, млн рублей 
(без НДС) </t>
  </si>
  <si>
    <t xml:space="preserve">Остаток освоения капитальных вложений 
на 01.01. года N,  млн рублей (без НДС) </t>
  </si>
  <si>
    <t xml:space="preserve">Остаток освоения капитальных вложений 
на 01.01. года N+1,  млн рублей 
(без НДС) </t>
  </si>
  <si>
    <t>Наименование присоединяемого объекта по производству электрической энергии который будет поставлять поставки электроэнергегии и мощности в соотвествии с договором о предоставлении мощности*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</si>
  <si>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соотвествии с договором 
о предоставлении мощности</t>
  </si>
  <si>
    <t>Планируемый срок начала доставки мощности генерирующего объекта в соотвествии с договором по поставке мощности (чч.мм.гггг)*</t>
  </si>
  <si>
    <t xml:space="preserve">Остаток финансирования капитальных вложений 
на  01.01. года N+1  в прогнозных ценах соответствующих лет,  млн рублей (с НДС) </t>
  </si>
  <si>
    <t>Объём финансирования инвестиционной программы текущего года, законтрактованный по состоянию на 01.01. года N  ___________________тыс. рублей с НДС (___% от общего объёма инвестиционной программы текущего года)</t>
  </si>
  <si>
    <t>Объём финансирования инвестиционной программы текущего года, законтрактованный по состоянию на  01.01. года N+1 ___________________тыс. рублей с НДС (___% от общего объёма инвестиционной программы текущего года), в том числе:</t>
  </si>
  <si>
    <t xml:space="preserve">Фактический объем освоения капитальных вложений на  01.01. года N, млн рублей 
(без НДС) </t>
  </si>
  <si>
    <t xml:space="preserve">Остаток освоения капитальных вложений 
на  01.01. года N,  
млн рублей 
(без НДС) </t>
  </si>
  <si>
    <t xml:space="preserve">Раздел 4. Отчет об исполнении основных этапов работ по реализации инвестиционной программы </t>
  </si>
  <si>
    <t xml:space="preserve">Всего </t>
  </si>
  <si>
    <t>2 квартвл</t>
  </si>
  <si>
    <t>Раздел 6. Отчет о вводе основных средств</t>
  </si>
  <si>
    <t>Утвержденная  
проектная
документация
(+;-; Не требуется)</t>
  </si>
  <si>
    <t>Наличие положительного заключения 
экспертизы проектной документации (+;-; Не требуется)</t>
  </si>
  <si>
    <t>Наличие  правоустанав-ливающих документов на земельный участок
(+;-; Не требуется)</t>
  </si>
  <si>
    <t>Разрешение 
на строи-
тельство (+;-; Не требуется)</t>
  </si>
  <si>
    <t>Объём финансирования инвестиционной программы текущего года, законтрактованный по состоянию на 01.01. года N __________________тыс. рублей с НДС (___% от общего объёма инвестиционной программы текущего года)</t>
  </si>
  <si>
    <t>Форма 1. Отчет об исполнении плана финансирования  инвестиционной программы</t>
  </si>
  <si>
    <t xml:space="preserve">Отчет </t>
  </si>
  <si>
    <t>Освоение капитальных вложений в прогнозных ценах соответствующих лет, млн рублей  (без НДС)</t>
  </si>
  <si>
    <t xml:space="preserve">Раздел 3. Отчет о вводе основных средств </t>
  </si>
  <si>
    <t>Раздел 6. Отчет о выводе мощностей из эксплуатации</t>
  </si>
  <si>
    <t>Диспетчерское наименование</t>
  </si>
  <si>
    <t>Вывод объектов инвестиционной деятельности (мощностей) из эксплуатации</t>
  </si>
  <si>
    <t>факт года N-1</t>
  </si>
  <si>
    <t>факт года N</t>
  </si>
  <si>
    <t>Раздел 7. Отчет о достижении количественных показателей инвестиционной программы</t>
  </si>
  <si>
    <t>Отклонение от плана финансирования отчетного квартала</t>
  </si>
  <si>
    <t xml:space="preserve">Остаток освоения капитальных вложений 
на  конец отчетного квартала,  
млн рублей 
(без НДС) </t>
  </si>
  <si>
    <t>Оклонение фактического объема финансирования от планового, млн рублей</t>
  </si>
  <si>
    <t>Приложение  № 1</t>
  </si>
  <si>
    <t>Приложение  № 2</t>
  </si>
  <si>
    <t>Приложение  № 3</t>
  </si>
  <si>
    <t>Приложение  № 4</t>
  </si>
  <si>
    <t>Приложение  № 5</t>
  </si>
  <si>
    <t>Приложение  № 6</t>
  </si>
  <si>
    <t>Приложение  № 7</t>
  </si>
  <si>
    <t>Приложение  № 8</t>
  </si>
  <si>
    <t>Приложение  № 9</t>
  </si>
  <si>
    <t>Приложение  № 10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</si>
  <si>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</si>
  <si>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</si>
  <si>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</si>
  <si>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</si>
  <si>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</si>
  <si>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</si>
  <si>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Приложение  № 17</t>
  </si>
  <si>
    <t>Приложение  № 18</t>
  </si>
  <si>
    <t>Приложение  № 19</t>
  </si>
  <si>
    <t>Планируемые технические характеристики</t>
  </si>
  <si>
    <t>Год раскрытия информации: 2017 год</t>
  </si>
  <si>
    <t>об исполнении инвестиционной программы за год 2017</t>
  </si>
  <si>
    <t>Утвержденные плановые значения показателей приведены в соответствии с Департаментом по тарифам Приморского края</t>
  </si>
  <si>
    <t>1 квартал 2014г.</t>
  </si>
  <si>
    <t>Отчет за 2017 год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</si>
  <si>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>2015-2019 года</t>
    </r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</si>
  <si>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>2015-2019 год</t>
    </r>
  </si>
  <si>
    <t>на период 2015-2019 года</t>
  </si>
  <si>
    <t>Отчет за 2017год</t>
  </si>
  <si>
    <t>утвержденной  департаментом по тарифам Приморского края</t>
  </si>
  <si>
    <t>Отчет за I квартал года 2017</t>
  </si>
  <si>
    <t>на период 2015-2019 год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</si>
  <si>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>2015-2019</t>
    </r>
  </si>
  <si>
    <t>Отчет за I квартал года 2017 год</t>
  </si>
  <si>
    <t>Не требуется</t>
  </si>
  <si>
    <t>1</t>
  </si>
  <si>
    <t>ВСЕГО</t>
  </si>
  <si>
    <t>2</t>
  </si>
  <si>
    <t xml:space="preserve">Фактический объем финансирования на  01.01. 2017 года , млн рублей 
(с НДС) </t>
  </si>
  <si>
    <t xml:space="preserve">Остаток финансирования капитальных вложений 
на  01.01. 2017 года   в прогнозных ценах соответствующих лет,  млн рублей (с НДС) </t>
  </si>
  <si>
    <t>ПЛАН</t>
  </si>
  <si>
    <t>ФАКТ</t>
  </si>
  <si>
    <t>Отчет за  1  квартал года 2017 г.</t>
  </si>
  <si>
    <t>Год раскрытия информации: 2017  год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</si>
  <si>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                                2015-2019 год                           _</t>
    </r>
  </si>
  <si>
    <t>МУП "Уссурийск-Электросеть"</t>
  </si>
  <si>
    <t>Замена в ТП(РП)№199, 601, 605, 674 трансформаторов на больший номинал, в связи с их загрузкой более предельно-допустимой</t>
  </si>
  <si>
    <t>Установка в ТП(РП)№323,408, 409, 473, 470 вторых трансформаторов</t>
  </si>
  <si>
    <t>Модернизация ТП(РП) №126, 229, 208, 30, 783, 741, 95, 750, 751, 272 с подключенными социально-значимыми объектами УГО: замена вводной коммутационной аппаратуры 0,4кВ (ввод Т1, Т2), отработавшей нормативный срок эксплуатации</t>
  </si>
  <si>
    <t>Ф-8 п/ст."Уссурийск-1"-ТП-380 с монтажом участка ВЛ-6кВ ТП-334-ТП-335 в г.Уссурийске</t>
  </si>
  <si>
    <t>Ф-3 п/ст."УМЗ"-ТП-412 с отпайкой на ТП-438 с монтажом участка КЛ-6кВ в г.Уссурийске</t>
  </si>
  <si>
    <t>ул.Новая в с.Борисовка</t>
  </si>
  <si>
    <t>ул.Ленинградская, ул.Куйбышева в г.Уссурийске</t>
  </si>
  <si>
    <t>ул.Советская, ул.Пушкина в г.Уссурийске</t>
  </si>
  <si>
    <t>ул.Волховская, ул.Новоникольское шоссе в г.Уссурийске</t>
  </si>
  <si>
    <t>ТП№717, ТП№724-ул.Слободская, ул.Степаненко в г.Уссурийске</t>
  </si>
  <si>
    <t>6</t>
  </si>
  <si>
    <t>3</t>
  </si>
  <si>
    <t xml:space="preserve">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</si>
  <si>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4</t>
  </si>
  <si>
    <t>5.7</t>
  </si>
  <si>
    <t>7.5</t>
  </si>
  <si>
    <t>7.6</t>
  </si>
  <si>
    <t>7.9</t>
  </si>
  <si>
    <t>5</t>
  </si>
  <si>
    <t>7</t>
  </si>
  <si>
    <t>8</t>
  </si>
  <si>
    <t>9</t>
  </si>
  <si>
    <t>10</t>
  </si>
  <si>
    <t>МУП "Уссурийск-Электросеть""</t>
  </si>
  <si>
    <t>Плановые значения показателей  приведены в соответствии с инвестиционной программой "Строительство, модернизация, реконструкция и развитие распределительных электрических сетей 10/6/0,4 в УГО на  2015-2019 годы"</t>
  </si>
  <si>
    <t>Реконструкция</t>
  </si>
  <si>
    <t>Начальник ПТО</t>
  </si>
  <si>
    <t>А.И.Байдюк</t>
  </si>
  <si>
    <t xml:space="preserve">Реконструкция </t>
  </si>
  <si>
    <t>Техническое перевооружение (модернизация)</t>
  </si>
  <si>
    <t>1.1</t>
  </si>
  <si>
    <t>4,5,7</t>
  </si>
  <si>
    <t>1.2</t>
  </si>
  <si>
    <t>1.3</t>
  </si>
  <si>
    <t>2.1</t>
  </si>
  <si>
    <t>2.2</t>
  </si>
  <si>
    <t>2.3</t>
  </si>
  <si>
    <t>2.4</t>
  </si>
  <si>
    <t>2.6</t>
  </si>
  <si>
    <t>2.7</t>
  </si>
  <si>
    <t>II</t>
  </si>
  <si>
    <t>2.5</t>
  </si>
  <si>
    <t>I</t>
  </si>
  <si>
    <t xml:space="preserve"> Начальник ПТО</t>
  </si>
  <si>
    <t xml:space="preserve">МУП "Уссурийск-Электросеть"                                                                                                                                                                                            </t>
  </si>
  <si>
    <t>исп.Железная И.Н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</si>
</sst>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00"/>
    <numFmt numFmtId="165" formatCode="#,##0_ ;\-#,##0\ "/>
    <numFmt numFmtId="166" formatCode="_-* #,##0.00\ _р_._-;\-* #,##0.00\ _р_._-;_-* &quot;-&quot;??\ _р_._-;_-@_-"/>
    <numFmt numFmtId="167" formatCode="_(* #,##0.00_);_(* \(#,##0.00\);_(* &quot;-&quot;??_);_(@_)"/>
    <numFmt numFmtId="168" formatCode="0.000%"/>
    <numFmt numFmtId="169" formatCode="#,##0.000"/>
  </numFmts>
  <fonts count="65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i/>
      <sz val="12"/>
      <color theme="1"/>
      <name val="Times New Roman"/>
      <family val="1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2.5"/>
      <name val="Times New Roman"/>
      <family val="1"/>
      <charset val="204"/>
    </font>
    <font>
      <sz val="12.5"/>
      <name val="Times New Roman"/>
      <family val="1"/>
      <charset val="204"/>
    </font>
    <font>
      <sz val="19"/>
      <name val="Arial Cyr"/>
      <charset val="204"/>
    </font>
    <font>
      <sz val="12.5"/>
      <name val="Arial Cyr"/>
      <charset val="204"/>
    </font>
    <font>
      <b/>
      <sz val="14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6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8" fillId="0" borderId="0"/>
    <xf numFmtId="0" fontId="28" fillId="0" borderId="0"/>
    <xf numFmtId="0" fontId="7" fillId="0" borderId="0"/>
    <xf numFmtId="0" fontId="6" fillId="0" borderId="0"/>
    <xf numFmtId="0" fontId="37" fillId="0" borderId="0"/>
    <xf numFmtId="0" fontId="37" fillId="0" borderId="0"/>
    <xf numFmtId="43" fontId="6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" fillId="0" borderId="0"/>
    <xf numFmtId="0" fontId="4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9" fillId="0" borderId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" fillId="0" borderId="0"/>
    <xf numFmtId="0" fontId="7" fillId="0" borderId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0" borderId="0"/>
    <xf numFmtId="0" fontId="52" fillId="0" borderId="0"/>
    <xf numFmtId="9" fontId="60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63" fillId="0" borderId="0"/>
    <xf numFmtId="0" fontId="37" fillId="0" borderId="0"/>
    <xf numFmtId="0" fontId="1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384">
    <xf numFmtId="0" fontId="0" fillId="0" borderId="0" xfId="0"/>
    <xf numFmtId="0" fontId="7" fillId="0" borderId="0" xfId="0" applyFont="1"/>
    <xf numFmtId="0" fontId="7" fillId="0" borderId="0" xfId="37" applyFont="1" applyAlignment="1">
      <alignment horizontal="right"/>
    </xf>
    <xf numFmtId="0" fontId="30" fillId="0" borderId="0" xfId="44" applyFont="1" applyFill="1" applyBorder="1"/>
    <xf numFmtId="0" fontId="30" fillId="0" borderId="0" xfId="44" applyFont="1" applyFill="1" applyBorder="1" applyAlignment="1"/>
    <xf numFmtId="0" fontId="27" fillId="0" borderId="0" xfId="37" applyFont="1"/>
    <xf numFmtId="0" fontId="27" fillId="0" borderId="0" xfId="37" applyFont="1" applyAlignment="1">
      <alignment vertical="center"/>
    </xf>
    <xf numFmtId="0" fontId="8" fillId="0" borderId="0" xfId="46" applyFont="1" applyAlignment="1"/>
    <xf numFmtId="0" fontId="31" fillId="0" borderId="0" xfId="45" applyFont="1" applyFill="1" applyBorder="1" applyAlignment="1"/>
    <xf numFmtId="0" fontId="8" fillId="0" borderId="0" xfId="46" applyFont="1" applyBorder="1" applyAlignment="1"/>
    <xf numFmtId="164" fontId="8" fillId="0" borderId="10" xfId="0" applyNumberFormat="1" applyFont="1" applyFill="1" applyBorder="1" applyAlignment="1">
      <alignment horizontal="center" vertical="center" wrapText="1"/>
    </xf>
    <xf numFmtId="0" fontId="7" fillId="0" borderId="0" xfId="37" applyFont="1"/>
    <xf numFmtId="0" fontId="35" fillId="0" borderId="0" xfId="37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horizontal="center"/>
    </xf>
    <xf numFmtId="0" fontId="7" fillId="0" borderId="0" xfId="37" applyFont="1" applyFill="1"/>
    <xf numFmtId="0" fontId="7" fillId="0" borderId="0" xfId="37" applyFont="1" applyBorder="1"/>
    <xf numFmtId="0" fontId="29" fillId="0" borderId="0" xfId="45" applyFont="1" applyBorder="1" applyAlignment="1">
      <alignment vertical="center"/>
    </xf>
    <xf numFmtId="0" fontId="7" fillId="0" borderId="0" xfId="37" applyFont="1" applyFill="1" applyBorder="1"/>
    <xf numFmtId="0" fontId="27" fillId="0" borderId="0" xfId="37" applyFont="1" applyFill="1" applyAlignment="1">
      <alignment vertical="center"/>
    </xf>
    <xf numFmtId="0" fontId="7" fillId="0" borderId="0" xfId="37" applyFont="1" applyFill="1" applyAlignment="1">
      <alignment horizontal="right"/>
    </xf>
    <xf numFmtId="0" fontId="8" fillId="0" borderId="0" xfId="46" applyFont="1" applyFill="1" applyBorder="1" applyAlignment="1"/>
    <xf numFmtId="0" fontId="29" fillId="0" borderId="0" xfId="45" applyFont="1" applyFill="1" applyBorder="1" applyAlignment="1">
      <alignment vertical="center"/>
    </xf>
    <xf numFmtId="0" fontId="38" fillId="0" borderId="0" xfId="37" applyFont="1" applyAlignment="1">
      <alignment horizontal="right"/>
    </xf>
    <xf numFmtId="0" fontId="8" fillId="0" borderId="0" xfId="37" applyFont="1" applyFill="1"/>
    <xf numFmtId="0" fontId="8" fillId="0" borderId="0" xfId="37" applyFont="1" applyFill="1" applyAlignment="1"/>
    <xf numFmtId="0" fontId="27" fillId="0" borderId="0" xfId="37" applyFont="1" applyFill="1"/>
    <xf numFmtId="0" fontId="7" fillId="0" borderId="0" xfId="0" applyFont="1" applyFill="1" applyAlignment="1"/>
    <xf numFmtId="0" fontId="33" fillId="0" borderId="0" xfId="45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37" applyFont="1" applyFill="1" applyAlignment="1">
      <alignment horizontal="center"/>
    </xf>
    <xf numFmtId="0" fontId="7" fillId="0" borderId="10" xfId="37" applyFont="1" applyBorder="1"/>
    <xf numFmtId="0" fontId="8" fillId="0" borderId="10" xfId="37" applyFont="1" applyFill="1" applyBorder="1" applyAlignment="1">
      <alignment horizontal="center" vertical="center" textRotation="90" wrapText="1"/>
    </xf>
    <xf numFmtId="0" fontId="46" fillId="0" borderId="0" xfId="55" applyFont="1"/>
    <xf numFmtId="0" fontId="38" fillId="0" borderId="0" xfId="37" applyFont="1" applyAlignment="1">
      <alignment horizontal="right" vertical="center"/>
    </xf>
    <xf numFmtId="0" fontId="40" fillId="0" borderId="0" xfId="55" applyFont="1" applyAlignment="1">
      <alignment horizontal="left" vertical="center"/>
    </xf>
    <xf numFmtId="0" fontId="46" fillId="0" borderId="0" xfId="55" applyFont="1" applyAlignment="1">
      <alignment vertical="center"/>
    </xf>
    <xf numFmtId="0" fontId="47" fillId="0" borderId="0" xfId="55" applyFont="1"/>
    <xf numFmtId="0" fontId="34" fillId="0" borderId="10" xfId="55" applyFont="1" applyBorder="1" applyAlignment="1">
      <alignment horizontal="center"/>
    </xf>
    <xf numFmtId="0" fontId="34" fillId="0" borderId="0" xfId="55" applyFont="1"/>
    <xf numFmtId="0" fontId="48" fillId="0" borderId="10" xfId="55" applyFont="1" applyFill="1" applyBorder="1" applyAlignment="1">
      <alignment horizontal="center"/>
    </xf>
    <xf numFmtId="0" fontId="42" fillId="0" borderId="0" xfId="55" applyFont="1" applyAlignment="1">
      <alignment vertical="center"/>
    </xf>
    <xf numFmtId="0" fontId="46" fillId="0" borderId="0" xfId="55" applyFont="1" applyBorder="1"/>
    <xf numFmtId="0" fontId="44" fillId="0" borderId="0" xfId="0" applyFont="1" applyFill="1" applyAlignment="1"/>
    <xf numFmtId="0" fontId="46" fillId="0" borderId="10" xfId="55" applyFont="1" applyBorder="1" applyAlignment="1">
      <alignment horizontal="center" vertical="center" textRotation="90"/>
    </xf>
    <xf numFmtId="0" fontId="46" fillId="0" borderId="10" xfId="55" applyFont="1" applyBorder="1" applyAlignment="1">
      <alignment horizontal="center" vertical="center" textRotation="90" wrapText="1"/>
    </xf>
    <xf numFmtId="0" fontId="34" fillId="0" borderId="0" xfId="55" applyFont="1" applyAlignment="1">
      <alignment vertical="center"/>
    </xf>
    <xf numFmtId="0" fontId="39" fillId="0" borderId="0" xfId="55" applyFont="1" applyAlignment="1">
      <alignment vertical="center"/>
    </xf>
    <xf numFmtId="0" fontId="34" fillId="0" borderId="10" xfId="55" applyFont="1" applyBorder="1" applyAlignment="1">
      <alignment horizontal="center" vertical="center"/>
    </xf>
    <xf numFmtId="0" fontId="38" fillId="0" borderId="0" xfId="0" applyFont="1" applyFill="1" applyAlignment="1"/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32" fillId="0" borderId="0" xfId="45" applyFont="1" applyFill="1" applyBorder="1" applyAlignment="1">
      <alignment horizontal="center" vertical="center"/>
    </xf>
    <xf numFmtId="0" fontId="32" fillId="0" borderId="0" xfId="45" applyFont="1" applyFill="1" applyBorder="1" applyAlignment="1">
      <alignment horizontal="center" vertical="center" wrapText="1"/>
    </xf>
    <xf numFmtId="0" fontId="33" fillId="0" borderId="10" xfId="44" applyFont="1" applyFill="1" applyBorder="1" applyAlignment="1">
      <alignment horizontal="center"/>
    </xf>
    <xf numFmtId="0" fontId="44" fillId="0" borderId="0" xfId="37" applyFont="1" applyFill="1" applyAlignment="1">
      <alignment wrapText="1"/>
    </xf>
    <xf numFmtId="0" fontId="44" fillId="0" borderId="0" xfId="37" applyFont="1" applyFill="1" applyBorder="1" applyAlignment="1"/>
    <xf numFmtId="0" fontId="8" fillId="0" borderId="10" xfId="37" applyFont="1" applyBorder="1" applyAlignment="1">
      <alignment horizontal="center" vertical="center" wrapText="1"/>
    </xf>
    <xf numFmtId="0" fontId="44" fillId="0" borderId="0" xfId="46" applyFont="1" applyFill="1" applyBorder="1" applyAlignment="1"/>
    <xf numFmtId="0" fontId="7" fillId="0" borderId="0" xfId="107" applyFont="1"/>
    <xf numFmtId="0" fontId="53" fillId="0" borderId="0" xfId="36" applyFont="1" applyAlignment="1">
      <alignment horizontal="left" wrapText="1"/>
    </xf>
    <xf numFmtId="0" fontId="56" fillId="0" borderId="0" xfId="36" applyFont="1"/>
    <xf numFmtId="0" fontId="26" fillId="0" borderId="0" xfId="36" applyFont="1"/>
    <xf numFmtId="0" fontId="26" fillId="0" borderId="0" xfId="36"/>
    <xf numFmtId="0" fontId="57" fillId="0" borderId="0" xfId="36" applyFont="1"/>
    <xf numFmtId="0" fontId="54" fillId="0" borderId="42" xfId="36" applyFont="1" applyBorder="1" applyAlignment="1">
      <alignment horizontal="center" wrapText="1"/>
    </xf>
    <xf numFmtId="0" fontId="55" fillId="0" borderId="24" xfId="36" applyFont="1" applyBorder="1" applyAlignment="1">
      <alignment wrapText="1"/>
    </xf>
    <xf numFmtId="0" fontId="54" fillId="0" borderId="38" xfId="36" applyFont="1" applyBorder="1" applyAlignment="1">
      <alignment horizontal="center" wrapText="1"/>
    </xf>
    <xf numFmtId="0" fontId="55" fillId="0" borderId="39" xfId="36" applyFont="1" applyBorder="1" applyAlignment="1">
      <alignment wrapText="1"/>
    </xf>
    <xf numFmtId="0" fontId="54" fillId="0" borderId="41" xfId="36" applyFont="1" applyBorder="1" applyAlignment="1">
      <alignment horizontal="center" vertical="center" wrapText="1"/>
    </xf>
    <xf numFmtId="0" fontId="8" fillId="0" borderId="21" xfId="36" applyFont="1" applyBorder="1" applyAlignment="1">
      <alignment horizontal="center" vertical="center" wrapText="1"/>
    </xf>
    <xf numFmtId="0" fontId="27" fillId="0" borderId="0" xfId="55" applyFont="1"/>
    <xf numFmtId="0" fontId="27" fillId="0" borderId="0" xfId="55" applyFont="1" applyFill="1"/>
    <xf numFmtId="0" fontId="36" fillId="0" borderId="0" xfId="55" applyFont="1"/>
    <xf numFmtId="0" fontId="35" fillId="0" borderId="0" xfId="55" applyFont="1"/>
    <xf numFmtId="0" fontId="59" fillId="0" borderId="0" xfId="55" applyFont="1"/>
    <xf numFmtId="0" fontId="36" fillId="0" borderId="0" xfId="55" applyFont="1" applyFill="1"/>
    <xf numFmtId="0" fontId="36" fillId="0" borderId="0" xfId="55" applyFont="1" applyAlignment="1">
      <alignment horizontal="center"/>
    </xf>
    <xf numFmtId="0" fontId="35" fillId="0" borderId="10" xfId="55" applyFont="1" applyFill="1" applyBorder="1" applyAlignment="1">
      <alignment horizontal="center" vertical="center"/>
    </xf>
    <xf numFmtId="0" fontId="35" fillId="0" borderId="0" xfId="55" applyFont="1" applyFill="1"/>
    <xf numFmtId="0" fontId="34" fillId="0" borderId="0" xfId="55" applyFont="1" applyFill="1"/>
    <xf numFmtId="0" fontId="43" fillId="0" borderId="0" xfId="55" applyFont="1"/>
    <xf numFmtId="0" fontId="41" fillId="0" borderId="0" xfId="55" applyFont="1"/>
    <xf numFmtId="0" fontId="41" fillId="0" borderId="0" xfId="55" applyFont="1" applyAlignment="1">
      <alignment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33" fillId="24" borderId="10" xfId="45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49" fontId="34" fillId="0" borderId="10" xfId="55" applyNumberFormat="1" applyFont="1" applyBorder="1" applyAlignment="1">
      <alignment horizontal="center"/>
    </xf>
    <xf numFmtId="0" fontId="44" fillId="0" borderId="21" xfId="46" applyFont="1" applyFill="1" applyBorder="1" applyAlignment="1"/>
    <xf numFmtId="0" fontId="8" fillId="0" borderId="10" xfId="37" applyFont="1" applyBorder="1" applyAlignment="1">
      <alignment horizontal="center" vertical="center"/>
    </xf>
    <xf numFmtId="0" fontId="7" fillId="0" borderId="10" xfId="37" applyFont="1" applyFill="1" applyBorder="1" applyAlignment="1">
      <alignment vertical="center" textRotation="90" wrapText="1"/>
    </xf>
    <xf numFmtId="0" fontId="7" fillId="0" borderId="10" xfId="37" applyFont="1" applyFill="1" applyBorder="1" applyAlignment="1">
      <alignment horizontal="left" vertical="center" wrapText="1"/>
    </xf>
    <xf numFmtId="2" fontId="7" fillId="0" borderId="10" xfId="37" applyNumberFormat="1" applyFont="1" applyFill="1" applyBorder="1" applyAlignment="1">
      <alignment horizontal="center" vertical="center" wrapText="1"/>
    </xf>
    <xf numFmtId="9" fontId="7" fillId="0" borderId="10" xfId="108" applyFont="1" applyFill="1" applyBorder="1" applyAlignment="1">
      <alignment horizontal="center" vertical="center" wrapText="1"/>
    </xf>
    <xf numFmtId="2" fontId="7" fillId="0" borderId="0" xfId="37" applyNumberFormat="1" applyFont="1"/>
    <xf numFmtId="0" fontId="7" fillId="0" borderId="10" xfId="37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8" fontId="7" fillId="0" borderId="10" xfId="108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37" applyFont="1" applyFill="1" applyAlignment="1">
      <alignment horizontal="center"/>
    </xf>
    <xf numFmtId="0" fontId="7" fillId="0" borderId="0" xfId="37" applyFont="1" applyAlignment="1">
      <alignment horizontal="center"/>
    </xf>
    <xf numFmtId="0" fontId="46" fillId="0" borderId="10" xfId="55" applyFont="1" applyBorder="1"/>
    <xf numFmtId="49" fontId="7" fillId="0" borderId="10" xfId="37" applyNumberFormat="1" applyFont="1" applyFill="1" applyBorder="1" applyAlignment="1">
      <alignment horizontal="center" vertical="center" wrapText="1"/>
    </xf>
    <xf numFmtId="0" fontId="7" fillId="0" borderId="10" xfId="37" applyFont="1" applyFill="1" applyBorder="1"/>
    <xf numFmtId="2" fontId="7" fillId="0" borderId="10" xfId="37" applyNumberFormat="1" applyFont="1" applyFill="1" applyBorder="1"/>
    <xf numFmtId="2" fontId="7" fillId="0" borderId="10" xfId="37" applyNumberFormat="1" applyFont="1" applyFill="1" applyBorder="1" applyAlignment="1">
      <alignment horizontal="center" vertical="center"/>
    </xf>
    <xf numFmtId="2" fontId="7" fillId="0" borderId="10" xfId="37" applyNumberFormat="1" applyFont="1" applyBorder="1" applyAlignment="1">
      <alignment horizontal="center" vertical="center"/>
    </xf>
    <xf numFmtId="0" fontId="7" fillId="0" borderId="10" xfId="37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2" fontId="33" fillId="0" borderId="10" xfId="44" applyNumberFormat="1" applyFont="1" applyFill="1" applyBorder="1" applyAlignment="1">
      <alignment horizontal="center"/>
    </xf>
    <xf numFmtId="2" fontId="7" fillId="0" borderId="0" xfId="0" applyNumberFormat="1" applyFont="1"/>
    <xf numFmtId="2" fontId="7" fillId="0" borderId="0" xfId="37" applyNumberFormat="1" applyFont="1" applyFill="1"/>
    <xf numFmtId="0" fontId="7" fillId="0" borderId="0" xfId="0" applyFont="1" applyAlignment="1">
      <alignment vertical="center" wrapText="1"/>
    </xf>
    <xf numFmtId="0" fontId="7" fillId="0" borderId="0" xfId="37" applyFont="1" applyAlignment="1">
      <alignment vertical="center" wrapText="1"/>
    </xf>
    <xf numFmtId="2" fontId="33" fillId="0" borderId="10" xfId="45" applyNumberFormat="1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43" fontId="8" fillId="24" borderId="10" xfId="0" applyNumberFormat="1" applyFont="1" applyFill="1" applyBorder="1" applyAlignment="1">
      <alignment horizontal="center" vertical="center"/>
    </xf>
    <xf numFmtId="43" fontId="8" fillId="24" borderId="10" xfId="0" applyNumberFormat="1" applyFont="1" applyFill="1" applyBorder="1" applyAlignment="1">
      <alignment horizontal="left" vertical="center"/>
    </xf>
    <xf numFmtId="2" fontId="8" fillId="0" borderId="10" xfId="37" applyNumberFormat="1" applyFont="1" applyFill="1" applyBorder="1" applyAlignment="1">
      <alignment horizontal="center" vertical="center" wrapText="1"/>
    </xf>
    <xf numFmtId="43" fontId="64" fillId="24" borderId="10" xfId="0" applyNumberFormat="1" applyFont="1" applyFill="1" applyBorder="1" applyAlignment="1">
      <alignment horizontal="left" vertical="center"/>
    </xf>
    <xf numFmtId="0" fontId="64" fillId="0" borderId="10" xfId="37" applyFont="1" applyFill="1" applyBorder="1" applyAlignment="1">
      <alignment horizontal="center" vertical="center" wrapText="1"/>
    </xf>
    <xf numFmtId="0" fontId="64" fillId="24" borderId="10" xfId="0" applyFont="1" applyFill="1" applyBorder="1" applyAlignment="1">
      <alignment horizontal="left" vertical="center" wrapText="1"/>
    </xf>
    <xf numFmtId="9" fontId="7" fillId="0" borderId="10" xfId="105" applyFont="1" applyFill="1" applyBorder="1" applyAlignment="1">
      <alignment horizontal="center" vertical="center" wrapText="1"/>
    </xf>
    <xf numFmtId="43" fontId="8" fillId="24" borderId="10" xfId="0" applyNumberFormat="1" applyFont="1" applyFill="1" applyBorder="1" applyAlignment="1">
      <alignment horizontal="left" vertical="center" wrapText="1"/>
    </xf>
    <xf numFmtId="0" fontId="38" fillId="0" borderId="0" xfId="37" applyFont="1"/>
    <xf numFmtId="0" fontId="44" fillId="0" borderId="0" xfId="37" applyFont="1" applyFill="1" applyAlignment="1">
      <alignment horizontal="center" wrapText="1"/>
    </xf>
    <xf numFmtId="0" fontId="8" fillId="0" borderId="10" xfId="37" applyFont="1" applyFill="1" applyBorder="1" applyAlignment="1">
      <alignment horizontal="center" vertical="center" wrapText="1"/>
    </xf>
    <xf numFmtId="0" fontId="8" fillId="0" borderId="11" xfId="37" applyFont="1" applyFill="1" applyBorder="1" applyAlignment="1">
      <alignment horizontal="center" vertical="center" wrapText="1"/>
    </xf>
    <xf numFmtId="0" fontId="34" fillId="0" borderId="0" xfId="55" applyFont="1" applyAlignment="1">
      <alignment horizontal="center" vertical="center"/>
    </xf>
    <xf numFmtId="0" fontId="7" fillId="0" borderId="10" xfId="37" applyFont="1" applyFill="1" applyBorder="1" applyAlignment="1">
      <alignment horizontal="center" vertical="center" textRotation="90" wrapText="1"/>
    </xf>
    <xf numFmtId="0" fontId="43" fillId="0" borderId="0" xfId="55" applyFont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</xf>
    <xf numFmtId="0" fontId="29" fillId="0" borderId="10" xfId="45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/>
    </xf>
    <xf numFmtId="0" fontId="7" fillId="0" borderId="10" xfId="37" applyFont="1" applyFill="1" applyBorder="1" applyAlignment="1">
      <alignment horizontal="center"/>
    </xf>
    <xf numFmtId="0" fontId="35" fillId="0" borderId="0" xfId="55" applyFont="1" applyBorder="1" applyAlignment="1">
      <alignment horizontal="center" vertical="center" wrapText="1"/>
    </xf>
    <xf numFmtId="0" fontId="43" fillId="0" borderId="0" xfId="55" applyFont="1" applyBorder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29" fillId="0" borderId="12" xfId="45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 textRotation="90" wrapText="1"/>
    </xf>
    <xf numFmtId="0" fontId="8" fillId="0" borderId="14" xfId="37" applyFont="1" applyFill="1" applyBorder="1" applyAlignment="1">
      <alignment horizontal="center" vertical="center" wrapText="1"/>
    </xf>
    <xf numFmtId="0" fontId="8" fillId="0" borderId="19" xfId="37" applyFont="1" applyFill="1" applyBorder="1" applyAlignment="1">
      <alignment horizontal="center" vertical="center" wrapText="1"/>
    </xf>
    <xf numFmtId="0" fontId="34" fillId="0" borderId="0" xfId="55" applyFont="1" applyAlignment="1">
      <alignment horizontal="center" vertical="center"/>
    </xf>
    <xf numFmtId="0" fontId="8" fillId="0" borderId="10" xfId="37" applyFont="1" applyFill="1" applyBorder="1" applyAlignment="1">
      <alignment horizontal="center" vertical="center" wrapText="1"/>
    </xf>
    <xf numFmtId="0" fontId="7" fillId="0" borderId="10" xfId="37" applyFont="1" applyFill="1" applyBorder="1" applyAlignment="1">
      <alignment horizontal="center" vertical="center" textRotation="90" wrapText="1"/>
    </xf>
    <xf numFmtId="0" fontId="44" fillId="0" borderId="0" xfId="37" applyFont="1" applyFill="1" applyAlignment="1">
      <alignment horizontal="center" wrapText="1"/>
    </xf>
    <xf numFmtId="0" fontId="7" fillId="0" borderId="10" xfId="37" applyFont="1" applyFill="1" applyBorder="1" applyAlignment="1">
      <alignment horizontal="center" vertical="center" wrapText="1"/>
    </xf>
    <xf numFmtId="0" fontId="41" fillId="0" borderId="0" xfId="55" applyFont="1" applyAlignment="1">
      <alignment horizontal="center" vertical="center"/>
    </xf>
    <xf numFmtId="0" fontId="35" fillId="0" borderId="10" xfId="55" applyFont="1" applyFill="1" applyBorder="1" applyAlignment="1">
      <alignment horizontal="center" vertical="center" wrapText="1"/>
    </xf>
    <xf numFmtId="0" fontId="58" fillId="0" borderId="0" xfId="45" applyFont="1" applyAlignment="1">
      <alignment horizontal="center"/>
    </xf>
    <xf numFmtId="0" fontId="8" fillId="0" borderId="10" xfId="37" applyFont="1" applyFill="1" applyBorder="1" applyAlignment="1">
      <alignment horizontal="left" vertical="center" wrapText="1"/>
    </xf>
    <xf numFmtId="0" fontId="7" fillId="0" borderId="10" xfId="37" applyFont="1" applyBorder="1" applyAlignment="1">
      <alignment wrapText="1"/>
    </xf>
    <xf numFmtId="49" fontId="7" fillId="0" borderId="10" xfId="37" applyNumberFormat="1" applyFont="1" applyBorder="1" applyAlignment="1">
      <alignment horizontal="center" vertical="center"/>
    </xf>
    <xf numFmtId="0" fontId="7" fillId="0" borderId="10" xfId="37" applyFont="1" applyBorder="1" applyAlignment="1">
      <alignment horizontal="center"/>
    </xf>
    <xf numFmtId="164" fontId="8" fillId="0" borderId="10" xfId="37" applyNumberFormat="1" applyFont="1" applyFill="1" applyBorder="1" applyAlignment="1">
      <alignment horizontal="center" vertical="center" wrapText="1"/>
    </xf>
    <xf numFmtId="164" fontId="7" fillId="0" borderId="10" xfId="122" applyNumberFormat="1" applyFont="1" applyFill="1" applyBorder="1" applyAlignment="1">
      <alignment horizontal="center" vertical="center"/>
    </xf>
    <xf numFmtId="164" fontId="7" fillId="0" borderId="11" xfId="37" applyNumberFormat="1" applyFont="1" applyBorder="1" applyAlignment="1">
      <alignment horizontal="center" vertical="center"/>
    </xf>
    <xf numFmtId="164" fontId="7" fillId="0" borderId="10" xfId="37" applyNumberFormat="1" applyFont="1" applyBorder="1" applyAlignment="1">
      <alignment horizontal="center" vertical="center"/>
    </xf>
    <xf numFmtId="164" fontId="8" fillId="0" borderId="10" xfId="37" applyNumberFormat="1" applyFont="1" applyBorder="1" applyAlignment="1">
      <alignment horizontal="center" vertical="center"/>
    </xf>
    <xf numFmtId="164" fontId="7" fillId="0" borderId="10" xfId="37" applyNumberFormat="1" applyFont="1" applyBorder="1" applyAlignment="1">
      <alignment vertical="center"/>
    </xf>
    <xf numFmtId="164" fontId="7" fillId="0" borderId="10" xfId="37" applyNumberFormat="1" applyFont="1" applyBorder="1" applyAlignment="1">
      <alignment horizontal="center"/>
    </xf>
    <xf numFmtId="164" fontId="7" fillId="0" borderId="10" xfId="37" applyNumberFormat="1" applyFont="1" applyFill="1" applyBorder="1" applyAlignment="1">
      <alignment horizontal="center" vertical="center" wrapText="1"/>
    </xf>
    <xf numFmtId="164" fontId="7" fillId="0" borderId="10" xfId="37" applyNumberFormat="1" applyFont="1" applyFill="1" applyBorder="1" applyAlignment="1">
      <alignment horizontal="center" wrapText="1"/>
    </xf>
    <xf numFmtId="164" fontId="7" fillId="0" borderId="12" xfId="37" applyNumberFormat="1" applyFont="1" applyFill="1" applyBorder="1" applyAlignment="1">
      <alignment horizontal="center" vertical="center" wrapText="1"/>
    </xf>
    <xf numFmtId="164" fontId="7" fillId="0" borderId="10" xfId="37" applyNumberFormat="1" applyFont="1" applyBorder="1" applyAlignment="1">
      <alignment horizontal="center" vertical="center"/>
    </xf>
    <xf numFmtId="164" fontId="7" fillId="0" borderId="18" xfId="37" applyNumberFormat="1" applyFont="1" applyFill="1" applyBorder="1" applyAlignment="1">
      <alignment horizontal="center" vertical="center" wrapText="1"/>
    </xf>
    <xf numFmtId="164" fontId="7" fillId="0" borderId="10" xfId="122" applyNumberFormat="1" applyFont="1" applyFill="1" applyBorder="1" applyAlignment="1">
      <alignment vertical="center"/>
    </xf>
    <xf numFmtId="164" fontId="7" fillId="0" borderId="10" xfId="37" applyNumberFormat="1" applyFont="1" applyFill="1" applyBorder="1"/>
    <xf numFmtId="0" fontId="7" fillId="0" borderId="15" xfId="0" applyFont="1" applyFill="1" applyBorder="1" applyAlignment="1">
      <alignment horizontal="center" vertical="center" wrapText="1"/>
    </xf>
    <xf numFmtId="0" fontId="7" fillId="0" borderId="15" xfId="37" applyFont="1" applyFill="1" applyBorder="1" applyAlignment="1">
      <alignment horizontal="left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7" fillId="0" borderId="15" xfId="37" applyFont="1" applyFill="1" applyBorder="1" applyAlignment="1">
      <alignment horizontal="center"/>
    </xf>
    <xf numFmtId="0" fontId="7" fillId="0" borderId="18" xfId="37" applyFont="1" applyFill="1" applyBorder="1" applyAlignment="1">
      <alignment horizontal="left" vertical="center" wrapText="1"/>
    </xf>
    <xf numFmtId="49" fontId="7" fillId="0" borderId="11" xfId="37" applyNumberFormat="1" applyFont="1" applyFill="1" applyBorder="1" applyAlignment="1">
      <alignment horizontal="center" vertical="center" wrapText="1"/>
    </xf>
    <xf numFmtId="0" fontId="7" fillId="0" borderId="11" xfId="37" applyFont="1" applyFill="1" applyBorder="1" applyAlignment="1">
      <alignment horizontal="left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7" fillId="0" borderId="16" xfId="37" applyFont="1" applyFill="1" applyBorder="1" applyAlignment="1">
      <alignment horizontal="center"/>
    </xf>
    <xf numFmtId="0" fontId="7" fillId="0" borderId="12" xfId="37" applyFont="1" applyFill="1" applyBorder="1" applyAlignment="1">
      <alignment horizontal="center"/>
    </xf>
    <xf numFmtId="0" fontId="7" fillId="0" borderId="24" xfId="37" applyFont="1" applyFill="1" applyBorder="1" applyAlignment="1">
      <alignment horizontal="center"/>
    </xf>
    <xf numFmtId="0" fontId="7" fillId="0" borderId="20" xfId="37" applyFont="1" applyFill="1" applyBorder="1" applyAlignment="1">
      <alignment horizontal="center"/>
    </xf>
    <xf numFmtId="0" fontId="7" fillId="0" borderId="18" xfId="37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0" xfId="37" applyNumberFormat="1" applyFont="1" applyFill="1" applyBorder="1" applyAlignment="1">
      <alignment horizontal="center" vertical="center"/>
    </xf>
    <xf numFmtId="164" fontId="7" fillId="0" borderId="18" xfId="37" applyNumberFormat="1" applyFont="1" applyBorder="1" applyAlignment="1">
      <alignment horizontal="center" vertical="center"/>
    </xf>
    <xf numFmtId="169" fontId="7" fillId="0" borderId="10" xfId="37" applyNumberFormat="1" applyFont="1" applyFill="1" applyBorder="1" applyAlignment="1">
      <alignment horizontal="center" vertical="center" wrapText="1"/>
    </xf>
    <xf numFmtId="169" fontId="8" fillId="0" borderId="10" xfId="37" applyNumberFormat="1" applyFont="1" applyFill="1" applyBorder="1" applyAlignment="1">
      <alignment horizontal="center" vertical="center" wrapText="1"/>
    </xf>
    <xf numFmtId="49" fontId="8" fillId="0" borderId="10" xfId="37" applyNumberFormat="1" applyFont="1" applyFill="1" applyBorder="1" applyAlignment="1">
      <alignment horizontal="center" vertical="center" wrapText="1"/>
    </xf>
    <xf numFmtId="0" fontId="7" fillId="0" borderId="10" xfId="37" applyFont="1" applyBorder="1" applyAlignment="1">
      <alignment vertical="center"/>
    </xf>
    <xf numFmtId="49" fontId="8" fillId="24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37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37" applyNumberFormat="1" applyFont="1" applyBorder="1" applyAlignment="1">
      <alignment wrapText="1"/>
    </xf>
    <xf numFmtId="164" fontId="7" fillId="0" borderId="10" xfId="37" applyNumberFormat="1" applyFont="1" applyBorder="1" applyAlignment="1">
      <alignment horizontal="center" vertical="center" wrapText="1"/>
    </xf>
    <xf numFmtId="164" fontId="7" fillId="0" borderId="10" xfId="36" applyNumberFormat="1" applyFont="1" applyFill="1" applyBorder="1" applyAlignment="1">
      <alignment horizontal="center" vertical="center"/>
    </xf>
    <xf numFmtId="164" fontId="61" fillId="0" borderId="10" xfId="36" applyNumberFormat="1" applyFont="1" applyFill="1" applyBorder="1" applyAlignment="1">
      <alignment horizontal="center" vertical="center"/>
    </xf>
    <xf numFmtId="0" fontId="44" fillId="0" borderId="0" xfId="37" applyFont="1" applyFill="1" applyAlignment="1">
      <alignment horizontal="center" wrapText="1"/>
    </xf>
    <xf numFmtId="0" fontId="8" fillId="0" borderId="10" xfId="37" applyFont="1" applyFill="1" applyBorder="1" applyAlignment="1">
      <alignment horizontal="center" vertical="center" wrapText="1"/>
    </xf>
    <xf numFmtId="0" fontId="8" fillId="0" borderId="11" xfId="37" applyFont="1" applyFill="1" applyBorder="1" applyAlignment="1">
      <alignment horizontal="center" vertical="center" wrapText="1"/>
    </xf>
    <xf numFmtId="0" fontId="34" fillId="0" borderId="0" xfId="55" applyFont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</xf>
    <xf numFmtId="0" fontId="29" fillId="0" borderId="10" xfId="45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/>
    </xf>
    <xf numFmtId="0" fontId="58" fillId="0" borderId="0" xfId="45" applyFont="1" applyAlignment="1">
      <alignment horizontal="center"/>
    </xf>
    <xf numFmtId="0" fontId="41" fillId="0" borderId="0" xfId="55" applyFont="1" applyAlignment="1">
      <alignment horizontal="center" vertical="center"/>
    </xf>
    <xf numFmtId="0" fontId="35" fillId="0" borderId="10" xfId="55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 textRotation="90" wrapText="1"/>
    </xf>
    <xf numFmtId="0" fontId="36" fillId="0" borderId="10" xfId="37" applyFont="1" applyFill="1" applyBorder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</xf>
    <xf numFmtId="49" fontId="7" fillId="0" borderId="0" xfId="37" applyNumberFormat="1" applyFont="1" applyBorder="1" applyAlignment="1">
      <alignment wrapText="1"/>
    </xf>
    <xf numFmtId="0" fontId="43" fillId="0" borderId="0" xfId="55" applyFont="1" applyAlignment="1">
      <alignment horizontal="center" vertical="center"/>
    </xf>
    <xf numFmtId="0" fontId="42" fillId="0" borderId="0" xfId="55" applyFont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0" xfId="37" applyFont="1" applyFill="1" applyAlignment="1">
      <alignment horizontal="center" wrapText="1"/>
    </xf>
    <xf numFmtId="0" fontId="34" fillId="0" borderId="0" xfId="55" applyFont="1" applyAlignment="1">
      <alignment horizontal="center" vertical="center"/>
    </xf>
    <xf numFmtId="0" fontId="44" fillId="0" borderId="21" xfId="37" applyFont="1" applyFill="1" applyBorder="1" applyAlignment="1">
      <alignment horizontal="center"/>
    </xf>
    <xf numFmtId="0" fontId="8" fillId="0" borderId="11" xfId="37" applyFont="1" applyFill="1" applyBorder="1" applyAlignment="1">
      <alignment horizontal="center" vertical="center" wrapText="1"/>
    </xf>
    <xf numFmtId="0" fontId="8" fillId="0" borderId="17" xfId="37" applyFont="1" applyFill="1" applyBorder="1" applyAlignment="1">
      <alignment horizontal="center" vertical="center" wrapText="1"/>
    </xf>
    <xf numFmtId="0" fontId="8" fillId="0" borderId="13" xfId="37" applyFont="1" applyFill="1" applyBorder="1" applyAlignment="1">
      <alignment horizontal="center" vertical="center" wrapText="1"/>
    </xf>
    <xf numFmtId="0" fontId="8" fillId="0" borderId="16" xfId="37" applyFont="1" applyFill="1" applyBorder="1" applyAlignment="1">
      <alignment horizontal="center" vertical="center" wrapText="1"/>
    </xf>
    <xf numFmtId="0" fontId="8" fillId="0" borderId="15" xfId="37" applyFont="1" applyFill="1" applyBorder="1" applyAlignment="1">
      <alignment horizontal="center" vertical="center" wrapText="1"/>
    </xf>
    <xf numFmtId="0" fontId="8" fillId="0" borderId="20" xfId="37" applyFont="1" applyFill="1" applyBorder="1" applyAlignment="1">
      <alignment horizontal="center" vertical="center" wrapText="1"/>
    </xf>
    <xf numFmtId="0" fontId="8" fillId="0" borderId="14" xfId="37" applyFont="1" applyFill="1" applyBorder="1" applyAlignment="1">
      <alignment horizontal="center" vertical="center" wrapText="1"/>
    </xf>
    <xf numFmtId="0" fontId="8" fillId="0" borderId="21" xfId="37" applyFont="1" applyFill="1" applyBorder="1" applyAlignment="1">
      <alignment horizontal="center" vertical="center" wrapText="1"/>
    </xf>
    <xf numFmtId="0" fontId="8" fillId="0" borderId="19" xfId="37" applyFont="1" applyFill="1" applyBorder="1" applyAlignment="1">
      <alignment horizontal="center" vertical="center" wrapText="1"/>
    </xf>
    <xf numFmtId="0" fontId="8" fillId="0" borderId="22" xfId="37" applyFont="1" applyFill="1" applyBorder="1" applyAlignment="1">
      <alignment horizontal="center" vertical="center" wrapText="1"/>
    </xf>
    <xf numFmtId="0" fontId="8" fillId="0" borderId="23" xfId="37" applyFont="1" applyFill="1" applyBorder="1" applyAlignment="1">
      <alignment horizontal="center" vertical="center" wrapText="1"/>
    </xf>
    <xf numFmtId="0" fontId="8" fillId="0" borderId="10" xfId="37" applyFont="1" applyFill="1" applyBorder="1" applyAlignment="1">
      <alignment horizontal="center" vertical="center" wrapText="1"/>
    </xf>
    <xf numFmtId="0" fontId="0" fillId="0" borderId="13" xfId="0" applyFill="1" applyBorder="1"/>
    <xf numFmtId="0" fontId="7" fillId="0" borderId="10" xfId="37" applyFont="1" applyFill="1" applyBorder="1" applyAlignment="1">
      <alignment horizontal="center" vertical="center" textRotation="90" wrapText="1"/>
    </xf>
    <xf numFmtId="0" fontId="8" fillId="0" borderId="12" xfId="37" applyFont="1" applyFill="1" applyBorder="1" applyAlignment="1">
      <alignment horizontal="center" vertical="center" wrapText="1"/>
    </xf>
    <xf numFmtId="0" fontId="8" fillId="0" borderId="24" xfId="37" applyFont="1" applyFill="1" applyBorder="1" applyAlignment="1">
      <alignment horizontal="center" vertical="center" wrapText="1"/>
    </xf>
    <xf numFmtId="0" fontId="8" fillId="0" borderId="18" xfId="37" applyFont="1" applyFill="1" applyBorder="1" applyAlignment="1">
      <alignment horizontal="center" vertical="center" wrapText="1"/>
    </xf>
    <xf numFmtId="164" fontId="7" fillId="0" borderId="12" xfId="37" applyNumberFormat="1" applyFont="1" applyFill="1" applyBorder="1" applyAlignment="1">
      <alignment horizontal="center" vertical="center" wrapText="1"/>
    </xf>
    <xf numFmtId="164" fontId="7" fillId="0" borderId="18" xfId="37" applyNumberFormat="1" applyFont="1" applyFill="1" applyBorder="1" applyAlignment="1">
      <alignment horizontal="center" vertical="center" wrapText="1"/>
    </xf>
    <xf numFmtId="0" fontId="0" fillId="0" borderId="18" xfId="0" applyBorder="1"/>
    <xf numFmtId="164" fontId="7" fillId="0" borderId="12" xfId="37" applyNumberFormat="1" applyFont="1" applyBorder="1" applyAlignment="1">
      <alignment horizontal="center"/>
    </xf>
    <xf numFmtId="164" fontId="7" fillId="0" borderId="18" xfId="37" applyNumberFormat="1" applyFont="1" applyBorder="1" applyAlignment="1">
      <alignment horizontal="center"/>
    </xf>
    <xf numFmtId="164" fontId="7" fillId="0" borderId="10" xfId="37" applyNumberFormat="1" applyFont="1" applyBorder="1" applyAlignment="1">
      <alignment horizontal="center" vertical="center"/>
    </xf>
    <xf numFmtId="0" fontId="8" fillId="0" borderId="21" xfId="37" applyFont="1" applyFill="1" applyBorder="1" applyAlignment="1">
      <alignment horizontal="center"/>
    </xf>
    <xf numFmtId="0" fontId="7" fillId="0" borderId="12" xfId="37" applyFont="1" applyBorder="1" applyAlignment="1">
      <alignment horizontal="center" vertical="center"/>
    </xf>
    <xf numFmtId="0" fontId="7" fillId="0" borderId="18" xfId="37" applyFont="1" applyBorder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</xf>
    <xf numFmtId="0" fontId="7" fillId="0" borderId="16" xfId="37" applyFont="1" applyBorder="1" applyAlignment="1">
      <alignment horizontal="center"/>
    </xf>
    <xf numFmtId="0" fontId="7" fillId="0" borderId="20" xfId="37" applyFont="1" applyBorder="1" applyAlignment="1">
      <alignment horizontal="center"/>
    </xf>
    <xf numFmtId="0" fontId="7" fillId="0" borderId="22" xfId="37" applyFont="1" applyBorder="1" applyAlignment="1">
      <alignment horizontal="center"/>
    </xf>
    <xf numFmtId="0" fontId="7" fillId="0" borderId="23" xfId="37" applyFont="1" applyBorder="1" applyAlignment="1">
      <alignment horizontal="center"/>
    </xf>
    <xf numFmtId="0" fontId="7" fillId="0" borderId="14" xfId="37" applyFont="1" applyBorder="1" applyAlignment="1">
      <alignment horizontal="center"/>
    </xf>
    <xf numFmtId="0" fontId="7" fillId="0" borderId="19" xfId="37" applyFont="1" applyBorder="1" applyAlignment="1">
      <alignment horizontal="center"/>
    </xf>
    <xf numFmtId="0" fontId="29" fillId="0" borderId="10" xfId="45" applyFont="1" applyFill="1" applyBorder="1" applyAlignment="1">
      <alignment horizontal="center" vertical="center"/>
    </xf>
    <xf numFmtId="0" fontId="29" fillId="0" borderId="12" xfId="45" applyFont="1" applyFill="1" applyBorder="1" applyAlignment="1">
      <alignment horizontal="center" vertical="center"/>
    </xf>
    <xf numFmtId="0" fontId="29" fillId="0" borderId="24" xfId="45" applyFont="1" applyFill="1" applyBorder="1" applyAlignment="1">
      <alignment horizontal="center" vertical="center"/>
    </xf>
    <xf numFmtId="0" fontId="8" fillId="0" borderId="0" xfId="46" applyFont="1" applyFill="1" applyBorder="1" applyAlignment="1">
      <alignment horizontal="center"/>
    </xf>
    <xf numFmtId="0" fontId="29" fillId="0" borderId="10" xfId="45" applyFont="1" applyFill="1" applyBorder="1" applyAlignment="1">
      <alignment horizontal="center" vertical="center" wrapText="1"/>
    </xf>
    <xf numFmtId="0" fontId="29" fillId="0" borderId="18" xfId="45" applyFont="1" applyFill="1" applyBorder="1" applyAlignment="1">
      <alignment horizontal="center" vertical="center"/>
    </xf>
    <xf numFmtId="0" fontId="29" fillId="0" borderId="16" xfId="45" applyFont="1" applyFill="1" applyBorder="1" applyAlignment="1">
      <alignment horizontal="center" vertical="center"/>
    </xf>
    <xf numFmtId="0" fontId="29" fillId="0" borderId="15" xfId="45" applyFont="1" applyFill="1" applyBorder="1" applyAlignment="1">
      <alignment horizontal="center" vertical="center"/>
    </xf>
    <xf numFmtId="0" fontId="29" fillId="0" borderId="14" xfId="45" applyFont="1" applyFill="1" applyBorder="1" applyAlignment="1">
      <alignment horizontal="center" vertical="center"/>
    </xf>
    <xf numFmtId="0" fontId="29" fillId="0" borderId="21" xfId="45" applyFont="1" applyFill="1" applyBorder="1" applyAlignment="1">
      <alignment horizontal="center" vertical="center"/>
    </xf>
    <xf numFmtId="0" fontId="8" fillId="0" borderId="21" xfId="46" applyFont="1" applyFill="1" applyBorder="1" applyAlignment="1">
      <alignment horizontal="center" wrapText="1"/>
    </xf>
    <xf numFmtId="0" fontId="29" fillId="0" borderId="11" xfId="45" applyFont="1" applyFill="1" applyBorder="1" applyAlignment="1">
      <alignment horizontal="center" vertical="center" wrapText="1"/>
    </xf>
    <xf numFmtId="0" fontId="29" fillId="0" borderId="17" xfId="45" applyFont="1" applyFill="1" applyBorder="1" applyAlignment="1">
      <alignment horizontal="center" vertical="center" wrapText="1"/>
    </xf>
    <xf numFmtId="0" fontId="29" fillId="0" borderId="13" xfId="45" applyFont="1" applyFill="1" applyBorder="1" applyAlignment="1">
      <alignment horizontal="center" vertical="center" wrapText="1"/>
    </xf>
    <xf numFmtId="0" fontId="29" fillId="0" borderId="16" xfId="45" applyFont="1" applyFill="1" applyBorder="1" applyAlignment="1">
      <alignment horizontal="center" vertical="center" wrapText="1"/>
    </xf>
    <xf numFmtId="0" fontId="29" fillId="0" borderId="15" xfId="45" applyFont="1" applyFill="1" applyBorder="1" applyAlignment="1">
      <alignment horizontal="center" vertical="center" wrapText="1"/>
    </xf>
    <xf numFmtId="0" fontId="29" fillId="0" borderId="20" xfId="45" applyFont="1" applyFill="1" applyBorder="1" applyAlignment="1">
      <alignment horizontal="center" vertical="center" wrapText="1"/>
    </xf>
    <xf numFmtId="0" fontId="29" fillId="0" borderId="14" xfId="45" applyFont="1" applyFill="1" applyBorder="1" applyAlignment="1">
      <alignment horizontal="center" vertical="center" wrapText="1"/>
    </xf>
    <xf numFmtId="0" fontId="29" fillId="0" borderId="21" xfId="45" applyFont="1" applyFill="1" applyBorder="1" applyAlignment="1">
      <alignment horizontal="center" vertical="center" wrapText="1"/>
    </xf>
    <xf numFmtId="0" fontId="29" fillId="0" borderId="19" xfId="45" applyFont="1" applyFill="1" applyBorder="1" applyAlignment="1">
      <alignment horizontal="center" vertical="center" wrapText="1"/>
    </xf>
    <xf numFmtId="0" fontId="8" fillId="0" borderId="16" xfId="37" applyFont="1" applyFill="1" applyBorder="1" applyAlignment="1">
      <alignment horizontal="center" vertical="center"/>
    </xf>
    <xf numFmtId="0" fontId="8" fillId="0" borderId="15" xfId="37" applyFont="1" applyFill="1" applyBorder="1" applyAlignment="1">
      <alignment horizontal="center" vertical="center"/>
    </xf>
    <xf numFmtId="0" fontId="8" fillId="0" borderId="20" xfId="37" applyFont="1" applyFill="1" applyBorder="1" applyAlignment="1">
      <alignment horizontal="center" vertical="center"/>
    </xf>
    <xf numFmtId="0" fontId="8" fillId="0" borderId="22" xfId="37" applyFont="1" applyFill="1" applyBorder="1" applyAlignment="1">
      <alignment horizontal="center" vertical="center"/>
    </xf>
    <xf numFmtId="0" fontId="8" fillId="0" borderId="0" xfId="37" applyFont="1" applyFill="1" applyBorder="1" applyAlignment="1">
      <alignment horizontal="center" vertical="center"/>
    </xf>
    <xf numFmtId="0" fontId="8" fillId="0" borderId="23" xfId="37" applyFont="1" applyFill="1" applyBorder="1" applyAlignment="1">
      <alignment horizontal="center" vertical="center"/>
    </xf>
    <xf numFmtId="0" fontId="8" fillId="0" borderId="14" xfId="37" applyFont="1" applyFill="1" applyBorder="1" applyAlignment="1">
      <alignment horizontal="center" vertical="center"/>
    </xf>
    <xf numFmtId="0" fontId="8" fillId="0" borderId="21" xfId="37" applyFont="1" applyFill="1" applyBorder="1" applyAlignment="1">
      <alignment horizontal="center" vertical="center"/>
    </xf>
    <xf numFmtId="0" fontId="8" fillId="0" borderId="19" xfId="37" applyFont="1" applyFill="1" applyBorder="1" applyAlignment="1">
      <alignment horizontal="center" vertical="center"/>
    </xf>
    <xf numFmtId="0" fontId="32" fillId="0" borderId="12" xfId="45" applyFont="1" applyFill="1" applyBorder="1" applyAlignment="1">
      <alignment horizontal="center" vertical="center"/>
    </xf>
    <xf numFmtId="0" fontId="32" fillId="0" borderId="24" xfId="45" applyFont="1" applyFill="1" applyBorder="1" applyAlignment="1">
      <alignment horizontal="center" vertical="center"/>
    </xf>
    <xf numFmtId="0" fontId="32" fillId="0" borderId="18" xfId="45" applyFont="1" applyFill="1" applyBorder="1" applyAlignment="1">
      <alignment horizontal="center" vertical="center"/>
    </xf>
    <xf numFmtId="0" fontId="32" fillId="0" borderId="12" xfId="45" applyFont="1" applyFill="1" applyBorder="1" applyAlignment="1">
      <alignment horizontal="center" vertical="center" wrapText="1"/>
    </xf>
    <xf numFmtId="0" fontId="32" fillId="0" borderId="24" xfId="45" applyFont="1" applyFill="1" applyBorder="1" applyAlignment="1">
      <alignment horizontal="center" vertical="center" wrapText="1"/>
    </xf>
    <xf numFmtId="0" fontId="32" fillId="0" borderId="18" xfId="45" applyFont="1" applyFill="1" applyBorder="1" applyAlignment="1">
      <alignment horizontal="center" vertical="center" wrapText="1"/>
    </xf>
    <xf numFmtId="0" fontId="7" fillId="0" borderId="10" xfId="37" applyFont="1" applyFill="1" applyBorder="1" applyAlignment="1">
      <alignment horizontal="center"/>
    </xf>
    <xf numFmtId="0" fontId="7" fillId="0" borderId="15" xfId="37" applyFont="1" applyFill="1" applyBorder="1" applyAlignment="1">
      <alignment horizontal="left" wrapText="1"/>
    </xf>
    <xf numFmtId="0" fontId="33" fillId="0" borderId="10" xfId="45" applyFont="1" applyFill="1" applyBorder="1" applyAlignment="1">
      <alignment horizontal="center" vertical="center"/>
    </xf>
    <xf numFmtId="0" fontId="29" fillId="24" borderId="11" xfId="45" applyFont="1" applyFill="1" applyBorder="1" applyAlignment="1">
      <alignment horizontal="center" vertical="center" wrapText="1"/>
    </xf>
    <xf numFmtId="0" fontId="29" fillId="24" borderId="17" xfId="45" applyFont="1" applyFill="1" applyBorder="1" applyAlignment="1">
      <alignment horizontal="center" vertical="center" wrapText="1"/>
    </xf>
    <xf numFmtId="0" fontId="29" fillId="24" borderId="13" xfId="45" applyFont="1" applyFill="1" applyBorder="1" applyAlignment="1">
      <alignment horizontal="center" vertical="center" wrapText="1"/>
    </xf>
    <xf numFmtId="0" fontId="8" fillId="0" borderId="10" xfId="37" applyFont="1" applyFill="1" applyBorder="1" applyAlignment="1">
      <alignment horizontal="center" vertical="center"/>
    </xf>
    <xf numFmtId="0" fontId="32" fillId="0" borderId="10" xfId="45" applyFont="1" applyFill="1" applyBorder="1" applyAlignment="1">
      <alignment horizontal="center" vertical="center"/>
    </xf>
    <xf numFmtId="0" fontId="7" fillId="0" borderId="12" xfId="37" applyFont="1" applyFill="1" applyBorder="1" applyAlignment="1">
      <alignment horizontal="center"/>
    </xf>
    <xf numFmtId="0" fontId="7" fillId="0" borderId="24" xfId="37" applyFont="1" applyFill="1" applyBorder="1" applyAlignment="1">
      <alignment horizontal="center"/>
    </xf>
    <xf numFmtId="0" fontId="7" fillId="0" borderId="18" xfId="37" applyFont="1" applyFill="1" applyBorder="1" applyAlignment="1">
      <alignment horizontal="center"/>
    </xf>
    <xf numFmtId="0" fontId="7" fillId="0" borderId="12" xfId="37" applyFont="1" applyFill="1" applyBorder="1" applyAlignment="1">
      <alignment horizontal="center" vertical="center" wrapText="1"/>
    </xf>
    <xf numFmtId="0" fontId="7" fillId="0" borderId="24" xfId="37" applyFont="1" applyFill="1" applyBorder="1" applyAlignment="1">
      <alignment horizontal="center" vertical="center" wrapText="1"/>
    </xf>
    <xf numFmtId="0" fontId="7" fillId="0" borderId="18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left" vertical="center" wrapText="1"/>
    </xf>
    <xf numFmtId="0" fontId="7" fillId="0" borderId="12" xfId="37" applyFont="1" applyBorder="1" applyAlignment="1">
      <alignment horizontal="center"/>
    </xf>
    <xf numFmtId="0" fontId="7" fillId="0" borderId="24" xfId="37" applyFont="1" applyBorder="1" applyAlignment="1">
      <alignment horizontal="center"/>
    </xf>
    <xf numFmtId="0" fontId="7" fillId="0" borderId="18" xfId="37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5" fillId="0" borderId="0" xfId="55" applyFont="1" applyBorder="1" applyAlignment="1">
      <alignment horizontal="center" vertical="center" wrapText="1"/>
    </xf>
    <xf numFmtId="0" fontId="43" fillId="0" borderId="0" xfId="55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3" fillId="0" borderId="21" xfId="55" applyFont="1" applyBorder="1" applyAlignment="1">
      <alignment horizontal="center" vertical="center"/>
    </xf>
    <xf numFmtId="0" fontId="35" fillId="0" borderId="10" xfId="55" applyFont="1" applyBorder="1" applyAlignment="1">
      <alignment horizontal="center" vertical="center" wrapText="1"/>
    </xf>
    <xf numFmtId="0" fontId="50" fillId="0" borderId="10" xfId="55" applyFont="1" applyBorder="1" applyAlignment="1">
      <alignment horizontal="center" vertical="center" textRotation="90" wrapText="1"/>
    </xf>
    <xf numFmtId="0" fontId="35" fillId="0" borderId="10" xfId="55" applyFont="1" applyBorder="1" applyAlignment="1">
      <alignment horizontal="center" vertical="center" textRotation="90" wrapText="1"/>
    </xf>
    <xf numFmtId="0" fontId="55" fillId="0" borderId="29" xfId="36" applyFont="1" applyBorder="1" applyAlignment="1">
      <alignment horizontal="center" wrapText="1"/>
    </xf>
    <xf numFmtId="0" fontId="55" fillId="0" borderId="32" xfId="36" applyFont="1" applyBorder="1" applyAlignment="1">
      <alignment horizontal="center" wrapText="1"/>
    </xf>
    <xf numFmtId="0" fontId="55" fillId="0" borderId="31" xfId="36" applyFont="1" applyBorder="1" applyAlignment="1">
      <alignment horizontal="center" wrapText="1"/>
    </xf>
    <xf numFmtId="0" fontId="55" fillId="0" borderId="10" xfId="36" applyFont="1" applyBorder="1" applyAlignment="1">
      <alignment horizontal="center" wrapText="1"/>
    </xf>
    <xf numFmtId="0" fontId="55" fillId="0" borderId="27" xfId="36" applyFont="1" applyBorder="1" applyAlignment="1">
      <alignment horizontal="center" wrapText="1"/>
    </xf>
    <xf numFmtId="0" fontId="55" fillId="0" borderId="28" xfId="36" applyFont="1" applyBorder="1" applyAlignment="1">
      <alignment horizontal="center" wrapText="1"/>
    </xf>
    <xf numFmtId="0" fontId="55" fillId="0" borderId="40" xfId="36" applyFont="1" applyBorder="1" applyAlignment="1">
      <alignment horizontal="center" wrapText="1"/>
    </xf>
    <xf numFmtId="0" fontId="55" fillId="0" borderId="18" xfId="36" applyFont="1" applyBorder="1" applyAlignment="1">
      <alignment horizontal="center" wrapText="1"/>
    </xf>
    <xf numFmtId="0" fontId="54" fillId="0" borderId="33" xfId="36" applyFont="1" applyBorder="1" applyAlignment="1">
      <alignment horizontal="center" vertical="center" wrapText="1"/>
    </xf>
    <xf numFmtId="0" fontId="54" fillId="0" borderId="13" xfId="36" applyFont="1" applyBorder="1" applyAlignment="1">
      <alignment horizontal="center" vertical="center" wrapText="1"/>
    </xf>
    <xf numFmtId="0" fontId="54" fillId="0" borderId="34" xfId="36" applyFont="1" applyBorder="1" applyAlignment="1">
      <alignment horizontal="center" vertical="center" wrapText="1"/>
    </xf>
    <xf numFmtId="0" fontId="55" fillId="0" borderId="29" xfId="36" applyFont="1" applyBorder="1" applyAlignment="1">
      <alignment horizontal="center" vertical="center" wrapText="1"/>
    </xf>
    <xf numFmtId="0" fontId="55" fillId="0" borderId="32" xfId="36" applyFont="1" applyBorder="1" applyAlignment="1">
      <alignment horizontal="center" vertical="center" wrapText="1"/>
    </xf>
    <xf numFmtId="0" fontId="55" fillId="0" borderId="40" xfId="36" applyFont="1" applyBorder="1" applyAlignment="1">
      <alignment horizontal="center" vertical="center" wrapText="1"/>
    </xf>
    <xf numFmtId="0" fontId="54" fillId="0" borderId="19" xfId="36" applyFont="1" applyBorder="1" applyAlignment="1">
      <alignment horizontal="center" vertical="center" wrapText="1"/>
    </xf>
    <xf numFmtId="0" fontId="8" fillId="0" borderId="0" xfId="36" applyFont="1" applyAlignment="1">
      <alignment horizontal="center" vertical="center" wrapText="1"/>
    </xf>
    <xf numFmtId="0" fontId="54" fillId="0" borderId="35" xfId="36" applyFont="1" applyBorder="1" applyAlignment="1">
      <alignment horizontal="center" vertical="center" wrapText="1"/>
    </xf>
    <xf numFmtId="0" fontId="54" fillId="0" borderId="38" xfId="36" applyFont="1" applyBorder="1" applyAlignment="1">
      <alignment horizontal="center" vertical="center" wrapText="1"/>
    </xf>
    <xf numFmtId="0" fontId="54" fillId="0" borderId="36" xfId="36" applyFont="1" applyBorder="1" applyAlignment="1">
      <alignment horizontal="center" vertical="center" wrapText="1"/>
    </xf>
    <xf numFmtId="0" fontId="54" fillId="0" borderId="39" xfId="36" applyFont="1" applyBorder="1" applyAlignment="1">
      <alignment horizontal="center" vertical="center" wrapText="1"/>
    </xf>
    <xf numFmtId="0" fontId="54" fillId="0" borderId="30" xfId="36" applyFont="1" applyBorder="1" applyAlignment="1">
      <alignment horizontal="center" vertical="center" wrapText="1"/>
    </xf>
    <xf numFmtId="0" fontId="54" fillId="0" borderId="25" xfId="36" applyFont="1" applyBorder="1" applyAlignment="1">
      <alignment horizontal="center" vertical="center" wrapText="1"/>
    </xf>
    <xf numFmtId="0" fontId="54" fillId="0" borderId="26" xfId="36" applyFont="1" applyBorder="1" applyAlignment="1">
      <alignment horizontal="center" vertical="center" wrapText="1"/>
    </xf>
    <xf numFmtId="0" fontId="54" fillId="0" borderId="28" xfId="36" applyFont="1" applyBorder="1" applyAlignment="1">
      <alignment horizontal="center" vertical="center" wrapText="1"/>
    </xf>
    <xf numFmtId="0" fontId="54" fillId="0" borderId="29" xfId="36" applyFont="1" applyBorder="1" applyAlignment="1">
      <alignment horizontal="center" vertical="center" wrapText="1"/>
    </xf>
    <xf numFmtId="0" fontId="54" fillId="0" borderId="32" xfId="36" applyFont="1" applyBorder="1" applyAlignment="1">
      <alignment horizontal="center" vertical="center" wrapText="1"/>
    </xf>
    <xf numFmtId="0" fontId="54" fillId="0" borderId="37" xfId="36" applyFont="1" applyBorder="1" applyAlignment="1">
      <alignment horizontal="center" vertical="center" wrapText="1"/>
    </xf>
    <xf numFmtId="0" fontId="39" fillId="0" borderId="0" xfId="55" applyFont="1" applyAlignment="1">
      <alignment horizontal="center" vertical="center"/>
    </xf>
    <xf numFmtId="0" fontId="35" fillId="0" borderId="11" xfId="55" applyFont="1" applyFill="1" applyBorder="1" applyAlignment="1">
      <alignment horizontal="center" vertical="center" wrapText="1"/>
    </xf>
    <xf numFmtId="0" fontId="35" fillId="0" borderId="13" xfId="55" applyFont="1" applyFill="1" applyBorder="1" applyAlignment="1">
      <alignment horizontal="center" vertical="center" wrapText="1"/>
    </xf>
    <xf numFmtId="0" fontId="8" fillId="0" borderId="11" xfId="55" applyFont="1" applyFill="1" applyBorder="1" applyAlignment="1" applyProtection="1">
      <alignment horizontal="center" vertical="center" wrapText="1"/>
    </xf>
    <xf numFmtId="0" fontId="8" fillId="0" borderId="13" xfId="55" applyFont="1" applyFill="1" applyBorder="1" applyAlignment="1" applyProtection="1">
      <alignment horizontal="center" vertical="center" wrapText="1"/>
    </xf>
    <xf numFmtId="0" fontId="29" fillId="0" borderId="11" xfId="45" applyFont="1" applyFill="1" applyBorder="1" applyAlignment="1">
      <alignment horizontal="center" vertical="center" textRotation="90" wrapText="1"/>
    </xf>
    <xf numFmtId="0" fontId="29" fillId="0" borderId="13" xfId="45" applyFont="1" applyFill="1" applyBorder="1" applyAlignment="1">
      <alignment horizontal="center" vertical="center" textRotation="90" wrapText="1"/>
    </xf>
    <xf numFmtId="0" fontId="35" fillId="0" borderId="11" xfId="55" applyFont="1" applyFill="1" applyBorder="1" applyAlignment="1">
      <alignment horizontal="center" vertical="center"/>
    </xf>
    <xf numFmtId="0" fontId="35" fillId="0" borderId="13" xfId="55" applyFont="1" applyFill="1" applyBorder="1" applyAlignment="1">
      <alignment horizontal="center" vertical="center"/>
    </xf>
    <xf numFmtId="0" fontId="35" fillId="0" borderId="10" xfId="55" applyFont="1" applyFill="1" applyBorder="1" applyAlignment="1">
      <alignment horizontal="center" vertical="center" wrapText="1"/>
    </xf>
    <xf numFmtId="0" fontId="35" fillId="0" borderId="17" xfId="55" applyFont="1" applyFill="1" applyBorder="1" applyAlignment="1">
      <alignment horizontal="center" vertical="center" wrapText="1"/>
    </xf>
    <xf numFmtId="0" fontId="8" fillId="0" borderId="10" xfId="55" applyFont="1" applyFill="1" applyBorder="1" applyAlignment="1" applyProtection="1">
      <alignment horizontal="center" vertical="center" textRotation="90" wrapText="1"/>
    </xf>
    <xf numFmtId="0" fontId="35" fillId="0" borderId="10" xfId="55" applyFont="1" applyFill="1" applyBorder="1" applyAlignment="1">
      <alignment horizontal="center" vertical="center" textRotation="90" wrapText="1"/>
    </xf>
    <xf numFmtId="0" fontId="41" fillId="0" borderId="0" xfId="55" applyFont="1" applyAlignment="1">
      <alignment horizontal="center" vertical="center"/>
    </xf>
    <xf numFmtId="0" fontId="43" fillId="0" borderId="0" xfId="55" applyFont="1" applyAlignment="1">
      <alignment horizontal="center"/>
    </xf>
    <xf numFmtId="0" fontId="35" fillId="0" borderId="12" xfId="55" applyFont="1" applyFill="1" applyBorder="1" applyAlignment="1">
      <alignment horizontal="center" vertical="center" wrapText="1"/>
    </xf>
    <xf numFmtId="0" fontId="35" fillId="0" borderId="24" xfId="55" applyFont="1" applyFill="1" applyBorder="1" applyAlignment="1">
      <alignment horizontal="center" vertical="center" wrapText="1"/>
    </xf>
    <xf numFmtId="0" fontId="35" fillId="0" borderId="18" xfId="55" applyFont="1" applyFill="1" applyBorder="1" applyAlignment="1">
      <alignment horizontal="center" vertical="center" wrapText="1"/>
    </xf>
    <xf numFmtId="0" fontId="58" fillId="0" borderId="0" xfId="45" applyFont="1" applyAlignment="1">
      <alignment horizontal="center"/>
    </xf>
    <xf numFmtId="0" fontId="8" fillId="0" borderId="12" xfId="37" applyFont="1" applyFill="1" applyBorder="1" applyAlignment="1">
      <alignment horizontal="center" vertical="center"/>
    </xf>
    <xf numFmtId="0" fontId="8" fillId="0" borderId="24" xfId="37" applyFont="1" applyFill="1" applyBorder="1" applyAlignment="1">
      <alignment horizontal="center" vertical="center"/>
    </xf>
    <xf numFmtId="0" fontId="8" fillId="0" borderId="18" xfId="37" applyFont="1" applyFill="1" applyBorder="1" applyAlignment="1">
      <alignment horizontal="center" vertical="center"/>
    </xf>
    <xf numFmtId="0" fontId="8" fillId="0" borderId="0" xfId="37" applyFont="1" applyAlignment="1">
      <alignment horizontal="center" wrapText="1"/>
    </xf>
    <xf numFmtId="0" fontId="44" fillId="0" borderId="21" xfId="46" applyFont="1" applyFill="1" applyBorder="1" applyAlignment="1">
      <alignment horizontal="center"/>
    </xf>
    <xf numFmtId="0" fontId="29" fillId="0" borderId="12" xfId="45" applyFont="1" applyFill="1" applyBorder="1" applyAlignment="1">
      <alignment horizontal="center" vertical="center" wrapText="1"/>
    </xf>
    <xf numFmtId="0" fontId="29" fillId="0" borderId="24" xfId="45" applyFont="1" applyFill="1" applyBorder="1" applyAlignment="1">
      <alignment horizontal="center" vertical="center" wrapText="1"/>
    </xf>
    <xf numFmtId="0" fontId="29" fillId="0" borderId="18" xfId="45" applyFont="1" applyFill="1" applyBorder="1" applyAlignment="1">
      <alignment horizontal="center" vertical="center" wrapText="1"/>
    </xf>
    <xf numFmtId="0" fontId="29" fillId="0" borderId="20" xfId="45" applyFont="1" applyFill="1" applyBorder="1" applyAlignment="1">
      <alignment horizontal="center" vertical="center"/>
    </xf>
    <xf numFmtId="0" fontId="29" fillId="0" borderId="19" xfId="45" applyFont="1" applyFill="1" applyBorder="1" applyAlignment="1">
      <alignment horizontal="center" vertical="center"/>
    </xf>
    <xf numFmtId="0" fontId="43" fillId="0" borderId="0" xfId="55" applyFont="1" applyAlignment="1">
      <alignment horizontal="left" vertical="center" indent="61"/>
    </xf>
    <xf numFmtId="0" fontId="36" fillId="0" borderId="21" xfId="37" applyFont="1" applyFill="1" applyBorder="1" applyAlignment="1">
      <alignment horizontal="center" vertical="center"/>
    </xf>
    <xf numFmtId="0" fontId="36" fillId="0" borderId="10" xfId="37" applyFont="1" applyFill="1" applyBorder="1" applyAlignment="1">
      <alignment horizontal="center" vertical="center" wrapText="1"/>
    </xf>
    <xf numFmtId="0" fontId="36" fillId="0" borderId="10" xfId="37" applyFont="1" applyFill="1" applyBorder="1" applyAlignment="1">
      <alignment horizontal="center" vertical="center"/>
    </xf>
    <xf numFmtId="0" fontId="36" fillId="0" borderId="11" xfId="37" applyFont="1" applyFill="1" applyBorder="1" applyAlignment="1">
      <alignment horizontal="center" vertical="center" wrapText="1"/>
    </xf>
    <xf numFmtId="0" fontId="36" fillId="0" borderId="17" xfId="37" applyFont="1" applyFill="1" applyBorder="1" applyAlignment="1">
      <alignment horizontal="center" vertical="center" wrapText="1"/>
    </xf>
    <xf numFmtId="0" fontId="36" fillId="0" borderId="13" xfId="37" applyFont="1" applyFill="1" applyBorder="1" applyAlignment="1">
      <alignment horizontal="center" vertical="center" wrapText="1"/>
    </xf>
    <xf numFmtId="0" fontId="36" fillId="0" borderId="12" xfId="37" applyFont="1" applyFill="1" applyBorder="1" applyAlignment="1">
      <alignment horizontal="center" vertical="center" wrapText="1"/>
    </xf>
    <xf numFmtId="0" fontId="36" fillId="0" borderId="24" xfId="37" applyFont="1" applyFill="1" applyBorder="1" applyAlignment="1">
      <alignment horizontal="center" vertical="center" wrapText="1"/>
    </xf>
    <xf numFmtId="0" fontId="36" fillId="0" borderId="18" xfId="37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 textRotation="90" wrapText="1"/>
    </xf>
    <xf numFmtId="0" fontId="27" fillId="0" borderId="15" xfId="37" applyFont="1" applyBorder="1" applyAlignment="1">
      <alignment horizontal="left" wrapText="1"/>
    </xf>
  </cellXfs>
  <cellStyles count="132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" xfId="110"/>
    <cellStyle name="Обычный 2 3" xfId="111"/>
    <cellStyle name="Обычный 2 3 2" xfId="112"/>
    <cellStyle name="Обычный 2 4" xfId="109"/>
    <cellStyle name="Обычный 3" xfId="37"/>
    <cellStyle name="Обычный 3 2" xfId="57"/>
    <cellStyle name="Обычный 3 2 2" xfId="113"/>
    <cellStyle name="Обычный 3 2 2 2" xfId="49"/>
    <cellStyle name="Обычный 3 21" xfId="103"/>
    <cellStyle name="Обычный 4" xfId="44"/>
    <cellStyle name="Обычный 4 2" xfId="56"/>
    <cellStyle name="Обычный 4 3" xfId="114"/>
    <cellStyle name="Обычный 5" xfId="45"/>
    <cellStyle name="Обычный 5 2" xfId="115"/>
    <cellStyle name="Обычный 6" xfId="47"/>
    <cellStyle name="Обычный 6 2" xfId="53"/>
    <cellStyle name="Обычный 6 2 2" xfId="54"/>
    <cellStyle name="Обычный 6 2 3" xfId="102"/>
    <cellStyle name="Обычный 6 3" xfId="116"/>
    <cellStyle name="Обычный 7" xfId="55"/>
    <cellStyle name="Обычный 7 2" xfId="59"/>
    <cellStyle name="Обычный 7 3" xfId="117"/>
    <cellStyle name="Обычный 8" xfId="58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" xfId="108" builtinId="5"/>
    <cellStyle name="Процентный 2" xfId="104"/>
    <cellStyle name="Процентный 3" xfId="105"/>
    <cellStyle name="Процентный 3 2" xfId="119"/>
    <cellStyle name="Процентный 3 3" xfId="118"/>
    <cellStyle name="Процентный 4" xfId="120"/>
    <cellStyle name="Процентный 5" xfId="121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23"/>
    <cellStyle name="Финансовый 2 2 2 2 2" xfId="51"/>
    <cellStyle name="Финансовый 3" xfId="52"/>
    <cellStyle name="Финансовый 3 2" xfId="125"/>
    <cellStyle name="Финансовый 3 3" xfId="126"/>
    <cellStyle name="Финансовый 3 4" xfId="124"/>
    <cellStyle name="Финансовый 4" xfId="127"/>
    <cellStyle name="Финансовый 4 2" xfId="128"/>
    <cellStyle name="Финансовый 5" xfId="129"/>
    <cellStyle name="Финансовый 6" xfId="130"/>
    <cellStyle name="Финансовый 7" xfId="131"/>
    <cellStyle name="Финансовый 8" xfId="12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Z35"/>
  <sheetViews>
    <sheetView tabSelected="1" topLeftCell="A25" zoomScale="85" zoomScaleNormal="85" zoomScaleSheetLayoutView="55" workbookViewId="0">
      <selection activeCell="C43" sqref="C43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9.3984375" style="11" customWidth="1"/>
    <col min="5" max="5" width="12.19921875" style="11" customWidth="1"/>
    <col min="6" max="6" width="11.3984375" style="11" customWidth="1"/>
    <col min="7" max="7" width="23.3984375" style="11" customWidth="1"/>
    <col min="8" max="8" width="23" style="11" customWidth="1"/>
    <col min="9" max="9" width="20.5" style="11" customWidth="1"/>
    <col min="10" max="11" width="10.59765625" style="11" customWidth="1"/>
    <col min="12" max="12" width="11.19921875" style="11" customWidth="1"/>
    <col min="13" max="13" width="9" style="11" customWidth="1"/>
    <col min="14" max="14" width="13.09765625" style="11" customWidth="1"/>
    <col min="15" max="15" width="14.3984375" style="11" customWidth="1"/>
    <col min="16" max="16" width="10.19921875" style="11" customWidth="1"/>
    <col min="17" max="17" width="13.19921875" style="11" customWidth="1"/>
    <col min="18" max="18" width="13" style="11" customWidth="1"/>
    <col min="19" max="19" width="10.19921875" style="11" customWidth="1"/>
    <col min="20" max="20" width="14" style="11" customWidth="1"/>
    <col min="21" max="21" width="8.69921875" style="11" customWidth="1"/>
    <col min="22" max="22" width="9" style="11"/>
    <col min="23" max="23" width="10.09765625" style="11" customWidth="1"/>
    <col min="24" max="25" width="9" style="11"/>
    <col min="26" max="26" width="16.19921875" style="11" customWidth="1"/>
    <col min="27" max="61" width="9" style="11"/>
    <col min="62" max="62" width="17.3984375" style="11" customWidth="1"/>
    <col min="63" max="16384" width="9" style="11"/>
  </cols>
  <sheetData>
    <row r="1" spans="1:26" ht="18" x14ac:dyDescent="0.3">
      <c r="Z1" s="33" t="s">
        <v>237</v>
      </c>
    </row>
    <row r="2" spans="1:26" ht="18" x14ac:dyDescent="0.35">
      <c r="Z2" s="22" t="s">
        <v>2</v>
      </c>
    </row>
    <row r="3" spans="1:26" ht="18" x14ac:dyDescent="0.35">
      <c r="Z3" s="22" t="s">
        <v>162</v>
      </c>
    </row>
    <row r="4" spans="1:26" ht="17.399999999999999" x14ac:dyDescent="0.3">
      <c r="A4" s="217" t="s">
        <v>257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</row>
    <row r="5" spans="1:26" ht="18" x14ac:dyDescent="0.35">
      <c r="Z5" s="22"/>
    </row>
    <row r="6" spans="1:26" ht="21.75" customHeight="1" x14ac:dyDescent="0.3">
      <c r="A6" s="218" t="s">
        <v>225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</row>
    <row r="7" spans="1:26" ht="18.75" customHeight="1" x14ac:dyDescent="0.3">
      <c r="A7" s="218" t="s">
        <v>258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</row>
    <row r="8" spans="1:26" ht="18.75" customHeight="1" x14ac:dyDescent="0.3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</row>
    <row r="9" spans="1:26" ht="18.75" customHeight="1" x14ac:dyDescent="0.3">
      <c r="A9" s="216" t="s">
        <v>282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</row>
    <row r="10" spans="1:26" ht="18.75" customHeight="1" x14ac:dyDescent="0.3">
      <c r="A10" s="219" t="s">
        <v>38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</row>
    <row r="11" spans="1:26" ht="18.75" customHeight="1" x14ac:dyDescent="0.3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</row>
    <row r="12" spans="1:26" ht="17.399999999999999" x14ac:dyDescent="0.3">
      <c r="A12" s="215" t="s">
        <v>259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</row>
    <row r="13" spans="1:26" ht="18.75" customHeight="1" x14ac:dyDescent="0.3">
      <c r="A13" s="219" t="s">
        <v>295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</row>
    <row r="14" spans="1:26" ht="18" x14ac:dyDescent="0.35">
      <c r="Z14" s="22"/>
    </row>
    <row r="15" spans="1:26" hidden="1" x14ac:dyDescent="0.3">
      <c r="A15" s="2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9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7.399999999999999" x14ac:dyDescent="0.3">
      <c r="A16" s="220" t="s">
        <v>224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</row>
    <row r="17" spans="1:26" ht="62.25" customHeight="1" x14ac:dyDescent="0.3">
      <c r="A17" s="221" t="s">
        <v>62</v>
      </c>
      <c r="B17" s="221" t="s">
        <v>58</v>
      </c>
      <c r="C17" s="221" t="s">
        <v>5</v>
      </c>
      <c r="D17" s="224" t="s">
        <v>13</v>
      </c>
      <c r="E17" s="225"/>
      <c r="F17" s="226"/>
      <c r="G17" s="221" t="s">
        <v>198</v>
      </c>
      <c r="H17" s="221" t="s">
        <v>158</v>
      </c>
      <c r="I17" s="221" t="s">
        <v>201</v>
      </c>
      <c r="J17" s="224" t="s">
        <v>202</v>
      </c>
      <c r="K17" s="226"/>
      <c r="L17" s="224" t="s">
        <v>14</v>
      </c>
      <c r="M17" s="225"/>
      <c r="N17" s="225"/>
      <c r="O17" s="225"/>
      <c r="P17" s="225"/>
      <c r="Q17" s="225"/>
      <c r="R17" s="225"/>
      <c r="S17" s="225"/>
      <c r="T17" s="225"/>
      <c r="U17" s="226"/>
      <c r="V17" s="224" t="s">
        <v>203</v>
      </c>
      <c r="W17" s="226"/>
      <c r="X17" s="232" t="s">
        <v>15</v>
      </c>
      <c r="Y17" s="232"/>
      <c r="Z17" s="221" t="s">
        <v>16</v>
      </c>
    </row>
    <row r="18" spans="1:26" ht="91.5" customHeight="1" x14ac:dyDescent="0.3">
      <c r="A18" s="222"/>
      <c r="B18" s="222"/>
      <c r="C18" s="222"/>
      <c r="D18" s="227"/>
      <c r="E18" s="228"/>
      <c r="F18" s="229"/>
      <c r="G18" s="222"/>
      <c r="H18" s="222"/>
      <c r="I18" s="222"/>
      <c r="J18" s="230"/>
      <c r="K18" s="231"/>
      <c r="L18" s="227"/>
      <c r="M18" s="228"/>
      <c r="N18" s="228"/>
      <c r="O18" s="228"/>
      <c r="P18" s="228"/>
      <c r="Q18" s="228"/>
      <c r="R18" s="228"/>
      <c r="S18" s="228"/>
      <c r="T18" s="228"/>
      <c r="U18" s="229"/>
      <c r="V18" s="230"/>
      <c r="W18" s="231"/>
      <c r="X18" s="221" t="s">
        <v>17</v>
      </c>
      <c r="Y18" s="221" t="s">
        <v>18</v>
      </c>
      <c r="Z18" s="222"/>
    </row>
    <row r="19" spans="1:26" ht="33" customHeight="1" x14ac:dyDescent="0.3">
      <c r="A19" s="222"/>
      <c r="B19" s="222"/>
      <c r="C19" s="222"/>
      <c r="D19" s="234" t="s">
        <v>40</v>
      </c>
      <c r="E19" s="234" t="s">
        <v>9</v>
      </c>
      <c r="F19" s="234" t="s">
        <v>8</v>
      </c>
      <c r="G19" s="222"/>
      <c r="H19" s="222"/>
      <c r="I19" s="222"/>
      <c r="J19" s="230"/>
      <c r="K19" s="231"/>
      <c r="L19" s="232" t="s">
        <v>23</v>
      </c>
      <c r="M19" s="232"/>
      <c r="N19" s="232"/>
      <c r="O19" s="232"/>
      <c r="P19" s="232"/>
      <c r="Q19" s="235" t="s">
        <v>24</v>
      </c>
      <c r="R19" s="236"/>
      <c r="S19" s="236"/>
      <c r="T19" s="236"/>
      <c r="U19" s="237"/>
      <c r="V19" s="230"/>
      <c r="W19" s="231"/>
      <c r="X19" s="222"/>
      <c r="Y19" s="222"/>
      <c r="Z19" s="222"/>
    </row>
    <row r="20" spans="1:26" ht="167.25" customHeight="1" x14ac:dyDescent="0.3">
      <c r="A20" s="223"/>
      <c r="B20" s="223"/>
      <c r="C20" s="223"/>
      <c r="D20" s="234"/>
      <c r="E20" s="234"/>
      <c r="F20" s="234"/>
      <c r="G20" s="223"/>
      <c r="H20" s="223"/>
      <c r="I20" s="223"/>
      <c r="J20" s="227"/>
      <c r="K20" s="229"/>
      <c r="L20" s="83" t="s">
        <v>159</v>
      </c>
      <c r="M20" s="83" t="s">
        <v>48</v>
      </c>
      <c r="N20" s="83" t="s">
        <v>49</v>
      </c>
      <c r="O20" s="84" t="s">
        <v>78</v>
      </c>
      <c r="P20" s="84" t="s">
        <v>50</v>
      </c>
      <c r="Q20" s="31" t="s">
        <v>54</v>
      </c>
      <c r="R20" s="31" t="s">
        <v>48</v>
      </c>
      <c r="S20" s="31" t="s">
        <v>49</v>
      </c>
      <c r="T20" s="31" t="s">
        <v>78</v>
      </c>
      <c r="U20" s="31" t="s">
        <v>50</v>
      </c>
      <c r="V20" s="227"/>
      <c r="W20" s="229"/>
      <c r="X20" s="223"/>
      <c r="Y20" s="233"/>
      <c r="Z20" s="223"/>
    </row>
    <row r="21" spans="1:26" ht="23.25" customHeight="1" x14ac:dyDescent="0.3">
      <c r="A21" s="131">
        <v>1</v>
      </c>
      <c r="B21" s="131">
        <f>A21+1</f>
        <v>2</v>
      </c>
      <c r="C21" s="131">
        <f t="shared" ref="C21:Z21" si="0">B21+1</f>
        <v>3</v>
      </c>
      <c r="D21" s="131">
        <f t="shared" si="0"/>
        <v>4</v>
      </c>
      <c r="E21" s="131">
        <f t="shared" si="0"/>
        <v>5</v>
      </c>
      <c r="F21" s="131">
        <f t="shared" si="0"/>
        <v>6</v>
      </c>
      <c r="G21" s="131">
        <v>7</v>
      </c>
      <c r="H21" s="131">
        <v>8</v>
      </c>
      <c r="I21" s="131">
        <f>H21+1</f>
        <v>9</v>
      </c>
      <c r="J21" s="235">
        <v>10</v>
      </c>
      <c r="K21" s="240"/>
      <c r="L21" s="131">
        <v>11</v>
      </c>
      <c r="M21" s="131">
        <v>12</v>
      </c>
      <c r="N21" s="131">
        <v>13</v>
      </c>
      <c r="O21" s="131">
        <v>14</v>
      </c>
      <c r="P21" s="131">
        <v>15</v>
      </c>
      <c r="Q21" s="131">
        <v>16</v>
      </c>
      <c r="R21" s="131">
        <v>17</v>
      </c>
      <c r="S21" s="131">
        <v>18</v>
      </c>
      <c r="T21" s="131">
        <v>19</v>
      </c>
      <c r="U21" s="131">
        <v>20</v>
      </c>
      <c r="V21" s="235">
        <f t="shared" si="0"/>
        <v>21</v>
      </c>
      <c r="W21" s="237"/>
      <c r="X21" s="131">
        <v>22</v>
      </c>
      <c r="Y21" s="131">
        <f t="shared" si="0"/>
        <v>23</v>
      </c>
      <c r="Z21" s="131">
        <f t="shared" si="0"/>
        <v>24</v>
      </c>
    </row>
    <row r="22" spans="1:26" ht="66" customHeight="1" x14ac:dyDescent="0.3">
      <c r="A22" s="136">
        <v>1</v>
      </c>
      <c r="B22" s="91" t="s">
        <v>283</v>
      </c>
      <c r="C22" s="105" t="s">
        <v>272</v>
      </c>
      <c r="D22" s="160">
        <v>4.1310000000000002</v>
      </c>
      <c r="E22" s="160">
        <f t="shared" ref="E22:E31" si="1">D22</f>
        <v>4.1310000000000002</v>
      </c>
      <c r="F22" s="136" t="s">
        <v>260</v>
      </c>
      <c r="G22" s="166">
        <v>4.1310000000000002</v>
      </c>
      <c r="H22" s="166">
        <v>4.1310000000000002</v>
      </c>
      <c r="I22" s="168">
        <v>0</v>
      </c>
      <c r="J22" s="238">
        <f t="shared" ref="J22:J31" si="2">D22</f>
        <v>4.1310000000000002</v>
      </c>
      <c r="K22" s="239"/>
      <c r="L22" s="166">
        <f t="shared" ref="L22:L31" si="3">J22</f>
        <v>4.1310000000000002</v>
      </c>
      <c r="M22" s="166">
        <v>0</v>
      </c>
      <c r="N22" s="166">
        <v>0</v>
      </c>
      <c r="O22" s="166">
        <f t="shared" ref="O22:O31" si="4">L22</f>
        <v>4.1310000000000002</v>
      </c>
      <c r="P22" s="166">
        <v>0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238">
        <f t="shared" ref="V22:V31" si="5">O22</f>
        <v>4.1310000000000002</v>
      </c>
      <c r="W22" s="239"/>
      <c r="X22" s="166">
        <v>-4.1310000000000002</v>
      </c>
      <c r="Y22" s="93">
        <v>-1</v>
      </c>
      <c r="Z22" s="136"/>
    </row>
    <row r="23" spans="1:26" ht="31.2" x14ac:dyDescent="0.3">
      <c r="A23" s="136">
        <v>2</v>
      </c>
      <c r="B23" s="91" t="s">
        <v>284</v>
      </c>
      <c r="C23" s="105" t="s">
        <v>274</v>
      </c>
      <c r="D23" s="160">
        <v>2.343</v>
      </c>
      <c r="E23" s="160">
        <f t="shared" si="1"/>
        <v>2.343</v>
      </c>
      <c r="F23" s="136" t="s">
        <v>260</v>
      </c>
      <c r="G23" s="166">
        <v>2.343</v>
      </c>
      <c r="H23" s="166">
        <v>2.343</v>
      </c>
      <c r="I23" s="168">
        <v>0</v>
      </c>
      <c r="J23" s="238">
        <f t="shared" si="2"/>
        <v>2.343</v>
      </c>
      <c r="K23" s="239"/>
      <c r="L23" s="166">
        <f t="shared" si="3"/>
        <v>2.343</v>
      </c>
      <c r="M23" s="166">
        <v>0</v>
      </c>
      <c r="N23" s="166">
        <v>0</v>
      </c>
      <c r="O23" s="166">
        <f t="shared" si="4"/>
        <v>2.343</v>
      </c>
      <c r="P23" s="166">
        <v>0</v>
      </c>
      <c r="Q23" s="166">
        <v>0</v>
      </c>
      <c r="R23" s="166">
        <v>0</v>
      </c>
      <c r="S23" s="166">
        <v>0</v>
      </c>
      <c r="T23" s="166">
        <v>0</v>
      </c>
      <c r="U23" s="166">
        <v>0</v>
      </c>
      <c r="V23" s="238">
        <f t="shared" si="5"/>
        <v>2.343</v>
      </c>
      <c r="W23" s="239"/>
      <c r="X23" s="166">
        <v>-2.343</v>
      </c>
      <c r="Y23" s="93">
        <v>-1</v>
      </c>
      <c r="Z23" s="92"/>
    </row>
    <row r="24" spans="1:26" ht="109.2" x14ac:dyDescent="0.3">
      <c r="A24" s="136">
        <v>3</v>
      </c>
      <c r="B24" s="91" t="s">
        <v>285</v>
      </c>
      <c r="C24" s="105" t="s">
        <v>294</v>
      </c>
      <c r="D24" s="160">
        <v>1.8620000000000001</v>
      </c>
      <c r="E24" s="160">
        <f t="shared" si="1"/>
        <v>1.8620000000000001</v>
      </c>
      <c r="F24" s="136" t="s">
        <v>260</v>
      </c>
      <c r="G24" s="166">
        <f t="shared" ref="G24:G31" si="6">D24</f>
        <v>1.8620000000000001</v>
      </c>
      <c r="H24" s="166">
        <f>G24</f>
        <v>1.8620000000000001</v>
      </c>
      <c r="I24" s="168">
        <v>0</v>
      </c>
      <c r="J24" s="238">
        <f t="shared" si="2"/>
        <v>1.8620000000000001</v>
      </c>
      <c r="K24" s="239"/>
      <c r="L24" s="166">
        <f t="shared" si="3"/>
        <v>1.8620000000000001</v>
      </c>
      <c r="M24" s="166">
        <v>0</v>
      </c>
      <c r="N24" s="166">
        <v>0</v>
      </c>
      <c r="O24" s="166">
        <f t="shared" si="4"/>
        <v>1.8620000000000001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6">
        <v>0</v>
      </c>
      <c r="V24" s="238">
        <f t="shared" si="5"/>
        <v>1.8620000000000001</v>
      </c>
      <c r="W24" s="239"/>
      <c r="X24" s="166">
        <v>-1.8620000000000001</v>
      </c>
      <c r="Y24" s="93">
        <v>-1</v>
      </c>
      <c r="Z24" s="136"/>
    </row>
    <row r="25" spans="1:26" ht="46.8" x14ac:dyDescent="0.3">
      <c r="A25" s="105" t="s">
        <v>296</v>
      </c>
      <c r="B25" s="91" t="s">
        <v>286</v>
      </c>
      <c r="C25" s="105" t="s">
        <v>165</v>
      </c>
      <c r="D25" s="160">
        <v>2.895</v>
      </c>
      <c r="E25" s="160">
        <f t="shared" si="1"/>
        <v>2.895</v>
      </c>
      <c r="F25" s="136" t="s">
        <v>260</v>
      </c>
      <c r="G25" s="166">
        <f t="shared" si="6"/>
        <v>2.895</v>
      </c>
      <c r="H25" s="166">
        <v>2.895</v>
      </c>
      <c r="I25" s="168">
        <v>0</v>
      </c>
      <c r="J25" s="238">
        <f t="shared" si="2"/>
        <v>2.895</v>
      </c>
      <c r="K25" s="239"/>
      <c r="L25" s="166">
        <f t="shared" si="3"/>
        <v>2.895</v>
      </c>
      <c r="M25" s="166">
        <v>0</v>
      </c>
      <c r="N25" s="166">
        <v>0</v>
      </c>
      <c r="O25" s="166">
        <f t="shared" si="4"/>
        <v>2.895</v>
      </c>
      <c r="P25" s="166">
        <v>0</v>
      </c>
      <c r="Q25" s="166">
        <v>0</v>
      </c>
      <c r="R25" s="166">
        <v>0</v>
      </c>
      <c r="S25" s="166">
        <v>0</v>
      </c>
      <c r="T25" s="166">
        <v>0</v>
      </c>
      <c r="U25" s="166">
        <v>0</v>
      </c>
      <c r="V25" s="238">
        <f t="shared" si="5"/>
        <v>2.895</v>
      </c>
      <c r="W25" s="239"/>
      <c r="X25" s="166">
        <v>-2.895</v>
      </c>
      <c r="Y25" s="93">
        <v>-1</v>
      </c>
      <c r="Z25" s="136"/>
    </row>
    <row r="26" spans="1:26" ht="46.2" customHeight="1" x14ac:dyDescent="0.3">
      <c r="A26" s="157" t="s">
        <v>301</v>
      </c>
      <c r="B26" s="156" t="s">
        <v>287</v>
      </c>
      <c r="C26" s="157" t="s">
        <v>297</v>
      </c>
      <c r="D26" s="162">
        <v>7.46</v>
      </c>
      <c r="E26" s="162">
        <f t="shared" si="1"/>
        <v>7.46</v>
      </c>
      <c r="F26" s="136" t="s">
        <v>260</v>
      </c>
      <c r="G26" s="162">
        <f t="shared" si="6"/>
        <v>7.46</v>
      </c>
      <c r="H26" s="162">
        <v>7.46</v>
      </c>
      <c r="I26" s="162">
        <v>0</v>
      </c>
      <c r="J26" s="243">
        <f t="shared" si="2"/>
        <v>7.46</v>
      </c>
      <c r="K26" s="243"/>
      <c r="L26" s="162">
        <f t="shared" si="3"/>
        <v>7.46</v>
      </c>
      <c r="M26" s="162">
        <v>0</v>
      </c>
      <c r="N26" s="161">
        <v>0</v>
      </c>
      <c r="O26" s="162">
        <f t="shared" si="4"/>
        <v>7.46</v>
      </c>
      <c r="P26" s="166">
        <v>0</v>
      </c>
      <c r="Q26" s="166">
        <v>0</v>
      </c>
      <c r="R26" s="166">
        <v>0</v>
      </c>
      <c r="S26" s="166">
        <v>0</v>
      </c>
      <c r="T26" s="166">
        <v>0</v>
      </c>
      <c r="U26" s="166">
        <v>0</v>
      </c>
      <c r="V26" s="241">
        <f t="shared" si="5"/>
        <v>7.46</v>
      </c>
      <c r="W26" s="242"/>
      <c r="X26" s="166">
        <v>-7.46</v>
      </c>
      <c r="Y26" s="93">
        <v>-1</v>
      </c>
      <c r="Z26" s="30"/>
    </row>
    <row r="27" spans="1:26" ht="31.2" x14ac:dyDescent="0.3">
      <c r="A27" s="157" t="s">
        <v>293</v>
      </c>
      <c r="B27" s="30" t="s">
        <v>288</v>
      </c>
      <c r="C27" s="157" t="s">
        <v>180</v>
      </c>
      <c r="D27" s="95">
        <v>0.68400000000000005</v>
      </c>
      <c r="E27" s="162">
        <f t="shared" si="1"/>
        <v>0.68400000000000005</v>
      </c>
      <c r="F27" s="136" t="s">
        <v>260</v>
      </c>
      <c r="G27" s="162">
        <f t="shared" si="6"/>
        <v>0.68400000000000005</v>
      </c>
      <c r="H27" s="162">
        <v>0.68400000000000005</v>
      </c>
      <c r="I27" s="162">
        <v>0</v>
      </c>
      <c r="J27" s="243">
        <f t="shared" si="2"/>
        <v>0.68400000000000005</v>
      </c>
      <c r="K27" s="243"/>
      <c r="L27" s="162">
        <f t="shared" si="3"/>
        <v>0.68400000000000005</v>
      </c>
      <c r="M27" s="162">
        <v>0</v>
      </c>
      <c r="N27" s="161">
        <v>0</v>
      </c>
      <c r="O27" s="162">
        <f t="shared" si="4"/>
        <v>0.68400000000000005</v>
      </c>
      <c r="P27" s="166">
        <v>0</v>
      </c>
      <c r="Q27" s="166">
        <v>0</v>
      </c>
      <c r="R27" s="166">
        <v>0</v>
      </c>
      <c r="S27" s="166">
        <v>0</v>
      </c>
      <c r="T27" s="166">
        <v>0</v>
      </c>
      <c r="U27" s="166">
        <v>0</v>
      </c>
      <c r="V27" s="241">
        <f t="shared" si="5"/>
        <v>0.68400000000000005</v>
      </c>
      <c r="W27" s="242"/>
      <c r="X27" s="166">
        <v>-0.68400000000000005</v>
      </c>
      <c r="Y27" s="93">
        <v>-1</v>
      </c>
      <c r="Z27" s="30"/>
    </row>
    <row r="28" spans="1:26" ht="32.4" customHeight="1" x14ac:dyDescent="0.3">
      <c r="A28" s="157" t="s">
        <v>302</v>
      </c>
      <c r="B28" s="156" t="s">
        <v>289</v>
      </c>
      <c r="C28" s="157" t="s">
        <v>181</v>
      </c>
      <c r="D28" s="95">
        <v>0.48099999999999998</v>
      </c>
      <c r="E28" s="162">
        <f t="shared" si="1"/>
        <v>0.48099999999999998</v>
      </c>
      <c r="F28" s="136" t="s">
        <v>260</v>
      </c>
      <c r="G28" s="162">
        <f t="shared" si="6"/>
        <v>0.48099999999999998</v>
      </c>
      <c r="H28" s="162">
        <v>0.48099999999999998</v>
      </c>
      <c r="I28" s="162">
        <v>0</v>
      </c>
      <c r="J28" s="243">
        <f t="shared" si="2"/>
        <v>0.48099999999999998</v>
      </c>
      <c r="K28" s="243"/>
      <c r="L28" s="162">
        <f t="shared" si="3"/>
        <v>0.48099999999999998</v>
      </c>
      <c r="M28" s="162">
        <v>0</v>
      </c>
      <c r="N28" s="161">
        <v>0</v>
      </c>
      <c r="O28" s="162">
        <f t="shared" si="4"/>
        <v>0.48099999999999998</v>
      </c>
      <c r="P28" s="166">
        <v>0</v>
      </c>
      <c r="Q28" s="166">
        <v>0</v>
      </c>
      <c r="R28" s="166">
        <v>0</v>
      </c>
      <c r="S28" s="166">
        <v>0</v>
      </c>
      <c r="T28" s="166">
        <v>0</v>
      </c>
      <c r="U28" s="166">
        <v>0</v>
      </c>
      <c r="V28" s="241">
        <f t="shared" si="5"/>
        <v>0.48099999999999998</v>
      </c>
      <c r="W28" s="242"/>
      <c r="X28" s="166">
        <v>-0.48099999999999998</v>
      </c>
      <c r="Y28" s="93">
        <v>-1</v>
      </c>
      <c r="Z28" s="30"/>
    </row>
    <row r="29" spans="1:26" ht="31.2" x14ac:dyDescent="0.3">
      <c r="A29" s="157" t="s">
        <v>303</v>
      </c>
      <c r="B29" s="30" t="s">
        <v>290</v>
      </c>
      <c r="C29" s="157" t="s">
        <v>298</v>
      </c>
      <c r="D29" s="95">
        <v>0.58199999999999996</v>
      </c>
      <c r="E29" s="95">
        <f t="shared" si="1"/>
        <v>0.58199999999999996</v>
      </c>
      <c r="F29" s="136" t="s">
        <v>260</v>
      </c>
      <c r="G29" s="162">
        <f t="shared" si="6"/>
        <v>0.58199999999999996</v>
      </c>
      <c r="H29" s="162">
        <v>0.58199999999999996</v>
      </c>
      <c r="I29" s="162">
        <v>0</v>
      </c>
      <c r="J29" s="243">
        <f t="shared" si="2"/>
        <v>0.58199999999999996</v>
      </c>
      <c r="K29" s="243"/>
      <c r="L29" s="162">
        <f t="shared" si="3"/>
        <v>0.58199999999999996</v>
      </c>
      <c r="M29" s="162">
        <v>0</v>
      </c>
      <c r="N29" s="161">
        <v>0</v>
      </c>
      <c r="O29" s="162">
        <f t="shared" si="4"/>
        <v>0.58199999999999996</v>
      </c>
      <c r="P29" s="166">
        <v>0</v>
      </c>
      <c r="Q29" s="166">
        <v>0</v>
      </c>
      <c r="R29" s="166">
        <v>0</v>
      </c>
      <c r="S29" s="166">
        <v>0</v>
      </c>
      <c r="T29" s="166">
        <v>0</v>
      </c>
      <c r="U29" s="166">
        <v>0</v>
      </c>
      <c r="V29" s="241">
        <f t="shared" si="5"/>
        <v>0.58199999999999996</v>
      </c>
      <c r="W29" s="242"/>
      <c r="X29" s="166">
        <v>-0.58199999999999996</v>
      </c>
      <c r="Y29" s="93">
        <v>-1</v>
      </c>
      <c r="Z29" s="30"/>
    </row>
    <row r="30" spans="1:26" ht="33.6" customHeight="1" x14ac:dyDescent="0.3">
      <c r="A30" s="157" t="s">
        <v>304</v>
      </c>
      <c r="B30" s="156" t="s">
        <v>291</v>
      </c>
      <c r="C30" s="157" t="s">
        <v>299</v>
      </c>
      <c r="D30" s="95">
        <v>1.153</v>
      </c>
      <c r="E30" s="95">
        <f t="shared" si="1"/>
        <v>1.153</v>
      </c>
      <c r="F30" s="136" t="s">
        <v>260</v>
      </c>
      <c r="G30" s="162">
        <f t="shared" si="6"/>
        <v>1.153</v>
      </c>
      <c r="H30" s="162">
        <v>1.153</v>
      </c>
      <c r="I30" s="162">
        <v>0</v>
      </c>
      <c r="J30" s="243">
        <f t="shared" si="2"/>
        <v>1.153</v>
      </c>
      <c r="K30" s="243"/>
      <c r="L30" s="162">
        <f t="shared" si="3"/>
        <v>1.153</v>
      </c>
      <c r="M30" s="162">
        <v>0</v>
      </c>
      <c r="N30" s="161">
        <v>0</v>
      </c>
      <c r="O30" s="162">
        <f t="shared" si="4"/>
        <v>1.153</v>
      </c>
      <c r="P30" s="166">
        <v>0</v>
      </c>
      <c r="Q30" s="166">
        <v>0</v>
      </c>
      <c r="R30" s="166">
        <v>0</v>
      </c>
      <c r="S30" s="166">
        <v>0</v>
      </c>
      <c r="T30" s="166">
        <v>0</v>
      </c>
      <c r="U30" s="166">
        <v>0</v>
      </c>
      <c r="V30" s="241">
        <f t="shared" si="5"/>
        <v>1.153</v>
      </c>
      <c r="W30" s="242"/>
      <c r="X30" s="166">
        <v>-1.153</v>
      </c>
      <c r="Y30" s="93">
        <v>-1</v>
      </c>
      <c r="Z30" s="30"/>
    </row>
    <row r="31" spans="1:26" ht="31.2" customHeight="1" x14ac:dyDescent="0.3">
      <c r="A31" s="157" t="s">
        <v>305</v>
      </c>
      <c r="B31" s="156" t="s">
        <v>292</v>
      </c>
      <c r="C31" s="157" t="s">
        <v>300</v>
      </c>
      <c r="D31" s="95">
        <v>0.88800000000000001</v>
      </c>
      <c r="E31" s="95">
        <f t="shared" si="1"/>
        <v>0.88800000000000001</v>
      </c>
      <c r="F31" s="136" t="s">
        <v>260</v>
      </c>
      <c r="G31" s="162">
        <f t="shared" si="6"/>
        <v>0.88800000000000001</v>
      </c>
      <c r="H31" s="162">
        <v>0.88800000000000001</v>
      </c>
      <c r="I31" s="162">
        <v>0</v>
      </c>
      <c r="J31" s="243">
        <f t="shared" si="2"/>
        <v>0.88800000000000001</v>
      </c>
      <c r="K31" s="243"/>
      <c r="L31" s="162">
        <f t="shared" si="3"/>
        <v>0.88800000000000001</v>
      </c>
      <c r="M31" s="162">
        <v>0</v>
      </c>
      <c r="N31" s="162">
        <v>0</v>
      </c>
      <c r="O31" s="162">
        <f t="shared" si="4"/>
        <v>0.88800000000000001</v>
      </c>
      <c r="P31" s="166">
        <v>0</v>
      </c>
      <c r="Q31" s="166">
        <v>0</v>
      </c>
      <c r="R31" s="166">
        <v>0</v>
      </c>
      <c r="S31" s="166">
        <v>0</v>
      </c>
      <c r="T31" s="166">
        <v>0</v>
      </c>
      <c r="U31" s="166">
        <v>0</v>
      </c>
      <c r="V31" s="241">
        <f t="shared" si="5"/>
        <v>0.88800000000000001</v>
      </c>
      <c r="W31" s="242"/>
      <c r="X31" s="166">
        <v>-0.88800000000000001</v>
      </c>
      <c r="Y31" s="93">
        <v>-1</v>
      </c>
      <c r="Z31" s="30"/>
    </row>
    <row r="33" spans="1:3" x14ac:dyDescent="0.3">
      <c r="A33" s="11" t="s">
        <v>309</v>
      </c>
      <c r="C33" s="11" t="s">
        <v>310</v>
      </c>
    </row>
    <row r="35" spans="1:3" x14ac:dyDescent="0.3">
      <c r="A35" s="11" t="s">
        <v>328</v>
      </c>
    </row>
  </sheetData>
  <mergeCells count="49">
    <mergeCell ref="V29:W29"/>
    <mergeCell ref="V30:W30"/>
    <mergeCell ref="V31:W31"/>
    <mergeCell ref="J30:K30"/>
    <mergeCell ref="J31:K31"/>
    <mergeCell ref="J29:K29"/>
    <mergeCell ref="V26:W26"/>
    <mergeCell ref="V27:W27"/>
    <mergeCell ref="J26:K26"/>
    <mergeCell ref="J27:K27"/>
    <mergeCell ref="J28:K28"/>
    <mergeCell ref="V28:W28"/>
    <mergeCell ref="V25:W25"/>
    <mergeCell ref="J25:K25"/>
    <mergeCell ref="V21:W21"/>
    <mergeCell ref="J22:K22"/>
    <mergeCell ref="V22:W22"/>
    <mergeCell ref="J23:K23"/>
    <mergeCell ref="V23:W23"/>
    <mergeCell ref="J24:K24"/>
    <mergeCell ref="V24:W24"/>
    <mergeCell ref="J21:K21"/>
    <mergeCell ref="D19:D20"/>
    <mergeCell ref="E19:E20"/>
    <mergeCell ref="F19:F20"/>
    <mergeCell ref="L19:P19"/>
    <mergeCell ref="Q19:U19"/>
    <mergeCell ref="A13:Z13"/>
    <mergeCell ref="A16:Z16"/>
    <mergeCell ref="A17:A20"/>
    <mergeCell ref="B17:B20"/>
    <mergeCell ref="C17:C20"/>
    <mergeCell ref="D17:F18"/>
    <mergeCell ref="G17:G20"/>
    <mergeCell ref="H17:H20"/>
    <mergeCell ref="I17:I20"/>
    <mergeCell ref="J17:K20"/>
    <mergeCell ref="L17:U18"/>
    <mergeCell ref="V17:W20"/>
    <mergeCell ref="X17:Y17"/>
    <mergeCell ref="Z17:Z20"/>
    <mergeCell ref="X18:X20"/>
    <mergeCell ref="Y18:Y20"/>
    <mergeCell ref="A12:Z12"/>
    <mergeCell ref="A4:Z4"/>
    <mergeCell ref="A6:Z6"/>
    <mergeCell ref="A7:Z7"/>
    <mergeCell ref="A9:Z9"/>
    <mergeCell ref="A10:Z10"/>
  </mergeCells>
  <printOptions horizontalCentered="1"/>
  <pageMargins left="0.78740157480314965" right="0.39370078740157483" top="0.78740157480314965" bottom="0.78740157480314965" header="0.51181102362204722" footer="0.51181102362204722"/>
  <pageSetup paperSize="8" scale="52" fitToHeight="0" orientation="landscape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Z35"/>
  <sheetViews>
    <sheetView view="pageBreakPreview" topLeftCell="A23" zoomScale="85" zoomScaleSheetLayoutView="85" workbookViewId="0">
      <selection activeCell="D33" sqref="D33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10.3984375" style="11" customWidth="1"/>
    <col min="5" max="5" width="12.69921875" style="11" customWidth="1"/>
    <col min="6" max="6" width="9" style="11" customWidth="1"/>
    <col min="7" max="7" width="27.19921875" style="11" customWidth="1"/>
    <col min="8" max="8" width="15.8984375" style="11" customWidth="1"/>
    <col min="9" max="9" width="13.3984375" style="11" customWidth="1"/>
    <col min="10" max="10" width="14.59765625" style="11" customWidth="1"/>
    <col min="11" max="11" width="7.69921875" style="11" customWidth="1"/>
    <col min="12" max="12" width="7.09765625" style="11" customWidth="1"/>
    <col min="13" max="13" width="9" style="11" customWidth="1"/>
    <col min="14" max="14" width="8.3984375" style="11" customWidth="1"/>
    <col min="15" max="15" width="9.09765625" style="11" customWidth="1"/>
    <col min="16" max="16" width="8.5" style="11" customWidth="1"/>
    <col min="17" max="17" width="9.09765625" style="11" customWidth="1"/>
    <col min="18" max="18" width="7.8984375" style="11" customWidth="1"/>
    <col min="19" max="20" width="10.59765625" style="11" customWidth="1"/>
    <col min="21" max="21" width="16.8984375" style="11" customWidth="1"/>
    <col min="22" max="22" width="12.69921875" style="11" customWidth="1"/>
    <col min="23" max="23" width="10.8984375" style="11" customWidth="1"/>
    <col min="24" max="24" width="13.19921875" style="11" customWidth="1"/>
    <col min="25" max="26" width="10.59765625" style="11" customWidth="1"/>
    <col min="27" max="27" width="12.09765625" style="11" customWidth="1"/>
    <col min="28" max="28" width="10.59765625" style="11" customWidth="1"/>
    <col min="29" max="29" width="22.69921875" style="11" customWidth="1"/>
    <col min="30" max="67" width="10.59765625" style="11" customWidth="1"/>
    <col min="68" max="68" width="12.09765625" style="11" customWidth="1"/>
    <col min="69" max="69" width="11.5" style="11" customWidth="1"/>
    <col min="70" max="70" width="14.09765625" style="11" customWidth="1"/>
    <col min="71" max="71" width="15.09765625" style="11" customWidth="1"/>
    <col min="72" max="72" width="13" style="11" customWidth="1"/>
    <col min="73" max="73" width="11.69921875" style="11" customWidth="1"/>
    <col min="74" max="74" width="17.5" style="11" customWidth="1"/>
    <col min="75" max="16384" width="9" style="11"/>
  </cols>
  <sheetData>
    <row r="1" spans="1:26" ht="18" x14ac:dyDescent="0.3">
      <c r="X1" s="33" t="s">
        <v>246</v>
      </c>
      <c r="Z1" s="2"/>
    </row>
    <row r="2" spans="1:26" ht="18" x14ac:dyDescent="0.35">
      <c r="X2" s="22" t="s">
        <v>2</v>
      </c>
      <c r="Z2" s="2"/>
    </row>
    <row r="3" spans="1:26" ht="18" x14ac:dyDescent="0.35">
      <c r="X3" s="22" t="s">
        <v>162</v>
      </c>
      <c r="Z3" s="2"/>
    </row>
    <row r="4" spans="1:26" ht="17.399999999999999" x14ac:dyDescent="0.3">
      <c r="A4" s="217" t="s">
        <v>257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</row>
    <row r="5" spans="1:26" ht="18" x14ac:dyDescent="0.35">
      <c r="Z5" s="22"/>
    </row>
    <row r="6" spans="1:26" ht="17.399999999999999" x14ac:dyDescent="0.3">
      <c r="A6" s="218" t="s">
        <v>267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</row>
    <row r="7" spans="1:26" ht="17.399999999999999" x14ac:dyDescent="0.3">
      <c r="A7" s="218" t="s">
        <v>81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</row>
    <row r="8" spans="1:26" ht="17.399999999999999" x14ac:dyDescent="0.3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</row>
    <row r="9" spans="1:26" ht="17.399999999999999" x14ac:dyDescent="0.3">
      <c r="A9" s="216" t="s">
        <v>282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</row>
    <row r="10" spans="1:26" x14ac:dyDescent="0.3">
      <c r="A10" s="219" t="s">
        <v>38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</row>
    <row r="11" spans="1:26" x14ac:dyDescent="0.3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</row>
    <row r="12" spans="1:26" ht="17.399999999999999" x14ac:dyDescent="0.3">
      <c r="A12" s="216" t="s">
        <v>263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</row>
    <row r="13" spans="1:26" x14ac:dyDescent="0.3">
      <c r="A13" s="219" t="s">
        <v>75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</row>
    <row r="14" spans="1:26" ht="18" x14ac:dyDescent="0.35">
      <c r="Z14" s="22"/>
    </row>
    <row r="15" spans="1:26" x14ac:dyDescent="0.3">
      <c r="A15" s="23"/>
      <c r="B15" s="14"/>
      <c r="C15" s="14"/>
      <c r="D15" s="14"/>
      <c r="E15" s="14"/>
      <c r="F15" s="14"/>
      <c r="G15" s="14"/>
      <c r="H15" s="14"/>
      <c r="I15" s="14"/>
      <c r="K15" s="14"/>
      <c r="L15" s="14"/>
      <c r="M15" s="14"/>
      <c r="N15" s="14"/>
      <c r="O15" s="14"/>
      <c r="P15" s="14"/>
      <c r="Q15" s="19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33" customHeight="1" x14ac:dyDescent="0.3">
      <c r="A16" s="220" t="s">
        <v>77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55"/>
      <c r="Z16" s="55"/>
    </row>
    <row r="17" spans="1:26" ht="66.75" customHeight="1" x14ac:dyDescent="0.3">
      <c r="A17" s="232" t="s">
        <v>62</v>
      </c>
      <c r="B17" s="232" t="s">
        <v>58</v>
      </c>
      <c r="C17" s="232" t="s">
        <v>5</v>
      </c>
      <c r="D17" s="232" t="s">
        <v>13</v>
      </c>
      <c r="E17" s="232"/>
      <c r="F17" s="232"/>
      <c r="G17" s="221" t="s">
        <v>198</v>
      </c>
      <c r="H17" s="221" t="s">
        <v>160</v>
      </c>
      <c r="I17" s="221" t="s">
        <v>275</v>
      </c>
      <c r="J17" s="221" t="s">
        <v>276</v>
      </c>
      <c r="K17" s="235" t="s">
        <v>14</v>
      </c>
      <c r="L17" s="236"/>
      <c r="M17" s="236"/>
      <c r="N17" s="236"/>
      <c r="O17" s="236"/>
      <c r="P17" s="236"/>
      <c r="Q17" s="236"/>
      <c r="R17" s="236"/>
      <c r="S17" s="236"/>
      <c r="T17" s="237"/>
      <c r="U17" s="221" t="s">
        <v>210</v>
      </c>
      <c r="V17" s="232" t="s">
        <v>234</v>
      </c>
      <c r="W17" s="232"/>
      <c r="X17" s="232" t="s">
        <v>16</v>
      </c>
      <c r="Y17" s="15"/>
      <c r="Z17" s="15"/>
    </row>
    <row r="18" spans="1:26" ht="24.75" customHeight="1" x14ac:dyDescent="0.3">
      <c r="A18" s="232"/>
      <c r="B18" s="232"/>
      <c r="C18" s="232"/>
      <c r="D18" s="232"/>
      <c r="E18" s="232"/>
      <c r="F18" s="232"/>
      <c r="G18" s="222"/>
      <c r="H18" s="222"/>
      <c r="I18" s="222"/>
      <c r="J18" s="222"/>
      <c r="K18" s="235" t="s">
        <v>29</v>
      </c>
      <c r="L18" s="237"/>
      <c r="M18" s="235" t="s">
        <v>30</v>
      </c>
      <c r="N18" s="237"/>
      <c r="O18" s="235" t="s">
        <v>31</v>
      </c>
      <c r="P18" s="237"/>
      <c r="Q18" s="235" t="s">
        <v>32</v>
      </c>
      <c r="R18" s="237"/>
      <c r="S18" s="235" t="s">
        <v>33</v>
      </c>
      <c r="T18" s="237"/>
      <c r="U18" s="222"/>
      <c r="V18" s="232" t="s">
        <v>17</v>
      </c>
      <c r="W18" s="232" t="s">
        <v>18</v>
      </c>
      <c r="X18" s="232"/>
    </row>
    <row r="19" spans="1:26" ht="133.19999999999999" x14ac:dyDescent="0.3">
      <c r="A19" s="232"/>
      <c r="B19" s="232"/>
      <c r="C19" s="232"/>
      <c r="D19" s="134" t="s">
        <v>40</v>
      </c>
      <c r="E19" s="134" t="s">
        <v>9</v>
      </c>
      <c r="F19" s="134" t="s">
        <v>8</v>
      </c>
      <c r="G19" s="223"/>
      <c r="H19" s="223"/>
      <c r="I19" s="223"/>
      <c r="J19" s="223"/>
      <c r="K19" s="131" t="s">
        <v>23</v>
      </c>
      <c r="L19" s="131" t="s">
        <v>24</v>
      </c>
      <c r="M19" s="131" t="s">
        <v>23</v>
      </c>
      <c r="N19" s="131" t="s">
        <v>24</v>
      </c>
      <c r="O19" s="131" t="s">
        <v>23</v>
      </c>
      <c r="P19" s="131" t="s">
        <v>24</v>
      </c>
      <c r="Q19" s="131" t="s">
        <v>23</v>
      </c>
      <c r="R19" s="131" t="s">
        <v>24</v>
      </c>
      <c r="S19" s="131" t="s">
        <v>23</v>
      </c>
      <c r="T19" s="131" t="s">
        <v>24</v>
      </c>
      <c r="U19" s="223"/>
      <c r="V19" s="232"/>
      <c r="W19" s="232"/>
      <c r="X19" s="232"/>
    </row>
    <row r="20" spans="1:26" x14ac:dyDescent="0.3">
      <c r="A20" s="131">
        <v>1</v>
      </c>
      <c r="B20" s="131">
        <f>A20+1</f>
        <v>2</v>
      </c>
      <c r="C20" s="131">
        <f t="shared" ref="C20:X20" si="0">B20+1</f>
        <v>3</v>
      </c>
      <c r="D20" s="131">
        <f t="shared" si="0"/>
        <v>4</v>
      </c>
      <c r="E20" s="131">
        <f t="shared" si="0"/>
        <v>5</v>
      </c>
      <c r="F20" s="131">
        <f t="shared" si="0"/>
        <v>6</v>
      </c>
      <c r="G20" s="131">
        <f t="shared" si="0"/>
        <v>7</v>
      </c>
      <c r="H20" s="131">
        <f t="shared" si="0"/>
        <v>8</v>
      </c>
      <c r="I20" s="131">
        <f t="shared" si="0"/>
        <v>9</v>
      </c>
      <c r="J20" s="131">
        <f t="shared" si="0"/>
        <v>10</v>
      </c>
      <c r="K20" s="131">
        <f t="shared" si="0"/>
        <v>11</v>
      </c>
      <c r="L20" s="131">
        <f t="shared" si="0"/>
        <v>12</v>
      </c>
      <c r="M20" s="131">
        <f t="shared" si="0"/>
        <v>13</v>
      </c>
      <c r="N20" s="131">
        <f t="shared" si="0"/>
        <v>14</v>
      </c>
      <c r="O20" s="131">
        <f t="shared" si="0"/>
        <v>15</v>
      </c>
      <c r="P20" s="131">
        <f t="shared" si="0"/>
        <v>16</v>
      </c>
      <c r="Q20" s="131">
        <f t="shared" si="0"/>
        <v>17</v>
      </c>
      <c r="R20" s="131">
        <f t="shared" si="0"/>
        <v>18</v>
      </c>
      <c r="S20" s="131">
        <f t="shared" si="0"/>
        <v>19</v>
      </c>
      <c r="T20" s="131">
        <f t="shared" si="0"/>
        <v>20</v>
      </c>
      <c r="U20" s="131">
        <f t="shared" si="0"/>
        <v>21</v>
      </c>
      <c r="V20" s="131">
        <f t="shared" si="0"/>
        <v>22</v>
      </c>
      <c r="W20" s="131">
        <f t="shared" si="0"/>
        <v>23</v>
      </c>
      <c r="X20" s="131">
        <f t="shared" si="0"/>
        <v>24</v>
      </c>
    </row>
    <row r="21" spans="1:26" ht="30" customHeight="1" x14ac:dyDescent="0.3">
      <c r="A21" s="131"/>
      <c r="B21" s="131" t="s">
        <v>273</v>
      </c>
      <c r="C21" s="131"/>
      <c r="D21" s="123">
        <f>D22+D26</f>
        <v>22.478999999999999</v>
      </c>
      <c r="E21" s="123">
        <f>E22+E26</f>
        <v>22.478999999999999</v>
      </c>
      <c r="F21" s="123"/>
      <c r="G21" s="123">
        <f>G22+G26</f>
        <v>22.478999999999999</v>
      </c>
      <c r="H21" s="123">
        <f>H22+H26</f>
        <v>22.478999999999999</v>
      </c>
      <c r="I21" s="123">
        <v>0</v>
      </c>
      <c r="J21" s="123">
        <f>0-D21</f>
        <v>-22.478999999999999</v>
      </c>
      <c r="K21" s="123">
        <f>D21</f>
        <v>22.478999999999999</v>
      </c>
      <c r="L21" s="123"/>
      <c r="M21" s="123"/>
      <c r="N21" s="123"/>
      <c r="O21" s="123"/>
      <c r="P21" s="123"/>
      <c r="Q21" s="123">
        <f>Q22+Q26</f>
        <v>8.3360000000000003</v>
      </c>
      <c r="R21" s="123"/>
      <c r="S21" s="123">
        <f>S26</f>
        <v>14.143000000000001</v>
      </c>
      <c r="T21" s="123">
        <v>0</v>
      </c>
      <c r="U21" s="123">
        <f>0-K21</f>
        <v>-22.478999999999999</v>
      </c>
      <c r="V21" s="123"/>
      <c r="W21" s="123"/>
      <c r="X21" s="123"/>
    </row>
    <row r="22" spans="1:26" ht="51" customHeight="1" x14ac:dyDescent="0.3">
      <c r="A22" s="119" t="s">
        <v>325</v>
      </c>
      <c r="B22" s="120" t="s">
        <v>312</v>
      </c>
      <c r="C22" s="131"/>
      <c r="D22" s="159">
        <f>D23+D24+D25</f>
        <v>8.3360000000000003</v>
      </c>
      <c r="E22" s="159">
        <f t="shared" ref="E22:E27" si="1">D22</f>
        <v>8.3360000000000003</v>
      </c>
      <c r="F22" s="131" t="str">
        <f t="shared" ref="F22:X22" si="2">F23</f>
        <v>1 квартал 2014г.</v>
      </c>
      <c r="G22" s="159">
        <f>G23+G24+G25</f>
        <v>8.3360000000000003</v>
      </c>
      <c r="H22" s="159">
        <f>H23+H24+H25</f>
        <v>8.3360000000000003</v>
      </c>
      <c r="I22" s="159">
        <f t="shared" si="2"/>
        <v>0</v>
      </c>
      <c r="J22" s="159">
        <f>I22-G22</f>
        <v>-8.3360000000000003</v>
      </c>
      <c r="K22" s="159">
        <f>G22</f>
        <v>8.3360000000000003</v>
      </c>
      <c r="L22" s="131">
        <f t="shared" si="2"/>
        <v>0</v>
      </c>
      <c r="M22" s="131">
        <f t="shared" si="2"/>
        <v>0</v>
      </c>
      <c r="N22" s="131">
        <f t="shared" si="2"/>
        <v>0</v>
      </c>
      <c r="O22" s="131">
        <f t="shared" si="2"/>
        <v>0</v>
      </c>
      <c r="P22" s="131">
        <f t="shared" si="2"/>
        <v>0</v>
      </c>
      <c r="Q22" s="159">
        <f>Q23+Q24+Q25</f>
        <v>8.3360000000000003</v>
      </c>
      <c r="R22" s="131"/>
      <c r="S22" s="159">
        <v>0</v>
      </c>
      <c r="T22" s="131"/>
      <c r="U22" s="159">
        <f>0-K22</f>
        <v>-8.3360000000000003</v>
      </c>
      <c r="V22" s="131">
        <f t="shared" si="2"/>
        <v>0</v>
      </c>
      <c r="W22" s="131">
        <f t="shared" si="2"/>
        <v>0</v>
      </c>
      <c r="X22" s="131">
        <f t="shared" si="2"/>
        <v>0</v>
      </c>
    </row>
    <row r="23" spans="1:26" ht="62.4" x14ac:dyDescent="0.3">
      <c r="A23" s="194" t="s">
        <v>313</v>
      </c>
      <c r="B23" s="91" t="s">
        <v>283</v>
      </c>
      <c r="C23" s="105" t="s">
        <v>272</v>
      </c>
      <c r="D23" s="166">
        <v>4.1310000000000002</v>
      </c>
      <c r="E23" s="166">
        <f t="shared" si="1"/>
        <v>4.1310000000000002</v>
      </c>
      <c r="F23" s="136" t="s">
        <v>260</v>
      </c>
      <c r="G23" s="166">
        <v>4.1310000000000002</v>
      </c>
      <c r="H23" s="166">
        <v>4.1310000000000002</v>
      </c>
      <c r="I23" s="166">
        <v>0</v>
      </c>
      <c r="J23" s="166">
        <f>I23-D23</f>
        <v>-4.1310000000000002</v>
      </c>
      <c r="K23" s="166">
        <f>D23</f>
        <v>4.1310000000000002</v>
      </c>
      <c r="L23" s="92">
        <v>0</v>
      </c>
      <c r="M23" s="92">
        <v>0</v>
      </c>
      <c r="N23" s="92">
        <v>0</v>
      </c>
      <c r="O23" s="92">
        <v>0</v>
      </c>
      <c r="P23" s="92"/>
      <c r="Q23" s="166">
        <v>4.1310000000000002</v>
      </c>
      <c r="R23" s="92"/>
      <c r="S23" s="189">
        <v>0</v>
      </c>
      <c r="T23" s="92"/>
      <c r="U23" s="166">
        <f>L23-K23</f>
        <v>-4.1310000000000002</v>
      </c>
      <c r="V23" s="92">
        <v>0</v>
      </c>
      <c r="W23" s="93">
        <v>0</v>
      </c>
      <c r="X23" s="136"/>
    </row>
    <row r="24" spans="1:26" ht="31.2" x14ac:dyDescent="0.3">
      <c r="A24" s="194" t="s">
        <v>315</v>
      </c>
      <c r="B24" s="91" t="s">
        <v>284</v>
      </c>
      <c r="C24" s="105" t="s">
        <v>274</v>
      </c>
      <c r="D24" s="187">
        <v>2.343</v>
      </c>
      <c r="E24" s="187">
        <f t="shared" si="1"/>
        <v>2.343</v>
      </c>
      <c r="F24" s="136" t="s">
        <v>260</v>
      </c>
      <c r="G24" s="187">
        <v>2.343</v>
      </c>
      <c r="H24" s="187">
        <v>2.343</v>
      </c>
      <c r="I24" s="187">
        <v>0</v>
      </c>
      <c r="J24" s="166">
        <f t="shared" ref="J24:J29" si="3">I24-D24</f>
        <v>-2.343</v>
      </c>
      <c r="K24" s="166">
        <f t="shared" ref="K24:K33" si="4">D24</f>
        <v>2.343</v>
      </c>
      <c r="L24" s="92">
        <v>0</v>
      </c>
      <c r="M24" s="92">
        <v>0</v>
      </c>
      <c r="N24" s="92">
        <v>0</v>
      </c>
      <c r="O24" s="92">
        <v>0</v>
      </c>
      <c r="P24" s="92"/>
      <c r="Q24" s="166">
        <v>2.343</v>
      </c>
      <c r="R24" s="92"/>
      <c r="S24" s="189">
        <v>0</v>
      </c>
      <c r="T24" s="92"/>
      <c r="U24" s="166">
        <f t="shared" ref="U24:U33" si="5">L24-K24</f>
        <v>-2.343</v>
      </c>
      <c r="V24" s="108">
        <v>0</v>
      </c>
      <c r="W24" s="93">
        <v>0</v>
      </c>
      <c r="X24" s="106"/>
      <c r="Y24" s="14"/>
      <c r="Z24" s="14"/>
    </row>
    <row r="25" spans="1:26" ht="109.2" x14ac:dyDescent="0.3">
      <c r="A25" s="194" t="s">
        <v>316</v>
      </c>
      <c r="B25" s="91" t="s">
        <v>285</v>
      </c>
      <c r="C25" s="105" t="s">
        <v>294</v>
      </c>
      <c r="D25" s="162">
        <v>1.8620000000000001</v>
      </c>
      <c r="E25" s="162">
        <f t="shared" si="1"/>
        <v>1.8620000000000001</v>
      </c>
      <c r="F25" s="136" t="s">
        <v>260</v>
      </c>
      <c r="G25" s="162">
        <v>1.8620000000000001</v>
      </c>
      <c r="H25" s="162">
        <v>1.8620000000000001</v>
      </c>
      <c r="I25" s="162">
        <v>0</v>
      </c>
      <c r="J25" s="166">
        <f t="shared" si="3"/>
        <v>-1.8620000000000001</v>
      </c>
      <c r="K25" s="166">
        <f t="shared" si="4"/>
        <v>1.8620000000000001</v>
      </c>
      <c r="L25" s="92">
        <v>0</v>
      </c>
      <c r="M25" s="92">
        <v>0</v>
      </c>
      <c r="N25" s="92">
        <v>0</v>
      </c>
      <c r="O25" s="92">
        <v>0</v>
      </c>
      <c r="P25" s="92"/>
      <c r="Q25" s="166">
        <v>1.8620000000000001</v>
      </c>
      <c r="R25" s="92"/>
      <c r="S25" s="189">
        <v>0</v>
      </c>
      <c r="T25" s="92"/>
      <c r="U25" s="166">
        <f t="shared" si="5"/>
        <v>-1.8620000000000001</v>
      </c>
      <c r="V25" s="109">
        <v>0</v>
      </c>
      <c r="W25" s="93">
        <v>0</v>
      </c>
      <c r="X25" s="30"/>
    </row>
    <row r="26" spans="1:26" x14ac:dyDescent="0.3">
      <c r="A26" s="196" t="s">
        <v>323</v>
      </c>
      <c r="B26" s="155" t="s">
        <v>308</v>
      </c>
      <c r="C26" s="191" t="s">
        <v>314</v>
      </c>
      <c r="D26" s="163">
        <f>D27+D28+D29+D30+D31+D32+D33</f>
        <v>14.143000000000001</v>
      </c>
      <c r="E26" s="163">
        <f t="shared" si="1"/>
        <v>14.143000000000001</v>
      </c>
      <c r="F26" s="136"/>
      <c r="G26" s="163">
        <f>D26</f>
        <v>14.143000000000001</v>
      </c>
      <c r="H26" s="163">
        <f>D26</f>
        <v>14.143000000000001</v>
      </c>
      <c r="I26" s="163">
        <v>0</v>
      </c>
      <c r="J26" s="159">
        <f>I26-G26</f>
        <v>-14.143000000000001</v>
      </c>
      <c r="K26" s="159">
        <f>G26</f>
        <v>14.143000000000001</v>
      </c>
      <c r="L26" s="123">
        <v>0</v>
      </c>
      <c r="M26" s="123">
        <v>0</v>
      </c>
      <c r="N26" s="123">
        <v>0</v>
      </c>
      <c r="O26" s="123">
        <v>0</v>
      </c>
      <c r="P26" s="123"/>
      <c r="Q26" s="123">
        <v>0</v>
      </c>
      <c r="R26" s="123"/>
      <c r="S26" s="190">
        <f t="shared" ref="S26:S33" si="6">K26</f>
        <v>14.143000000000001</v>
      </c>
      <c r="T26" s="92"/>
      <c r="U26" s="159">
        <f>0-K26</f>
        <v>-14.143000000000001</v>
      </c>
      <c r="V26" s="109">
        <v>0</v>
      </c>
      <c r="W26" s="93">
        <v>0</v>
      </c>
      <c r="X26" s="30"/>
    </row>
    <row r="27" spans="1:26" ht="46.8" x14ac:dyDescent="0.3">
      <c r="A27" s="194" t="s">
        <v>317</v>
      </c>
      <c r="B27" s="91" t="s">
        <v>286</v>
      </c>
      <c r="C27" s="105" t="s">
        <v>165</v>
      </c>
      <c r="D27" s="162">
        <v>2.895</v>
      </c>
      <c r="E27" s="162">
        <f t="shared" si="1"/>
        <v>2.895</v>
      </c>
      <c r="F27" s="136" t="s">
        <v>260</v>
      </c>
      <c r="G27" s="162">
        <v>2.895</v>
      </c>
      <c r="H27" s="162">
        <v>2.895</v>
      </c>
      <c r="I27" s="162">
        <v>0</v>
      </c>
      <c r="J27" s="166">
        <f t="shared" si="3"/>
        <v>-2.895</v>
      </c>
      <c r="K27" s="166">
        <f t="shared" si="4"/>
        <v>2.895</v>
      </c>
      <c r="L27" s="92">
        <v>0</v>
      </c>
      <c r="M27" s="92">
        <v>0</v>
      </c>
      <c r="N27" s="92">
        <v>0</v>
      </c>
      <c r="O27" s="92">
        <v>0</v>
      </c>
      <c r="P27" s="92"/>
      <c r="Q27" s="92">
        <v>0</v>
      </c>
      <c r="R27" s="92"/>
      <c r="S27" s="189">
        <f t="shared" si="6"/>
        <v>2.895</v>
      </c>
      <c r="T27" s="92"/>
      <c r="U27" s="166">
        <f t="shared" si="5"/>
        <v>-2.895</v>
      </c>
      <c r="V27" s="109">
        <v>0</v>
      </c>
      <c r="W27" s="93">
        <v>0</v>
      </c>
      <c r="X27" s="30"/>
    </row>
    <row r="28" spans="1:26" ht="46.8" x14ac:dyDescent="0.3">
      <c r="A28" s="194" t="s">
        <v>318</v>
      </c>
      <c r="B28" s="156" t="s">
        <v>287</v>
      </c>
      <c r="C28" s="105" t="s">
        <v>297</v>
      </c>
      <c r="D28" s="162">
        <v>7.46</v>
      </c>
      <c r="E28" s="162">
        <v>2.25</v>
      </c>
      <c r="F28" s="136" t="s">
        <v>260</v>
      </c>
      <c r="G28" s="162">
        <v>7.46</v>
      </c>
      <c r="H28" s="162">
        <v>7.46</v>
      </c>
      <c r="I28" s="162">
        <v>0</v>
      </c>
      <c r="J28" s="166">
        <f t="shared" si="3"/>
        <v>-7.46</v>
      </c>
      <c r="K28" s="166">
        <f t="shared" si="4"/>
        <v>7.46</v>
      </c>
      <c r="L28" s="92">
        <v>0</v>
      </c>
      <c r="M28" s="92">
        <v>0</v>
      </c>
      <c r="N28" s="92">
        <v>0</v>
      </c>
      <c r="O28" s="92">
        <v>0</v>
      </c>
      <c r="P28" s="92"/>
      <c r="Q28" s="92">
        <v>0</v>
      </c>
      <c r="R28" s="92"/>
      <c r="S28" s="189">
        <f t="shared" si="6"/>
        <v>7.46</v>
      </c>
      <c r="T28" s="92"/>
      <c r="U28" s="166">
        <f t="shared" si="5"/>
        <v>-7.46</v>
      </c>
      <c r="V28" s="109">
        <v>0</v>
      </c>
      <c r="W28" s="93">
        <v>0</v>
      </c>
      <c r="X28" s="30"/>
    </row>
    <row r="29" spans="1:26" ht="31.2" x14ac:dyDescent="0.3">
      <c r="A29" s="194" t="s">
        <v>319</v>
      </c>
      <c r="B29" s="30" t="s">
        <v>288</v>
      </c>
      <c r="C29" s="105" t="s">
        <v>180</v>
      </c>
      <c r="D29" s="165">
        <v>0.68400000000000005</v>
      </c>
      <c r="E29" s="188">
        <f>D29</f>
        <v>0.68400000000000005</v>
      </c>
      <c r="F29" s="136" t="s">
        <v>260</v>
      </c>
      <c r="G29" s="165">
        <v>0.68400000000000005</v>
      </c>
      <c r="H29" s="165">
        <v>0.68400000000000005</v>
      </c>
      <c r="I29" s="162">
        <v>0</v>
      </c>
      <c r="J29" s="166">
        <f t="shared" si="3"/>
        <v>-0.68400000000000005</v>
      </c>
      <c r="K29" s="167">
        <f t="shared" si="4"/>
        <v>0.68400000000000005</v>
      </c>
      <c r="L29" s="92">
        <v>0</v>
      </c>
      <c r="M29" s="92">
        <v>0</v>
      </c>
      <c r="N29" s="92">
        <v>0</v>
      </c>
      <c r="O29" s="92">
        <v>0</v>
      </c>
      <c r="P29" s="92"/>
      <c r="Q29" s="92">
        <v>0</v>
      </c>
      <c r="R29" s="92"/>
      <c r="S29" s="189">
        <f t="shared" si="6"/>
        <v>0.68400000000000005</v>
      </c>
      <c r="T29" s="92"/>
      <c r="U29" s="166">
        <f t="shared" si="5"/>
        <v>-0.68400000000000005</v>
      </c>
      <c r="V29" s="109">
        <v>0</v>
      </c>
      <c r="W29" s="93">
        <v>0</v>
      </c>
      <c r="X29" s="30"/>
    </row>
    <row r="30" spans="1:26" ht="31.2" x14ac:dyDescent="0.3">
      <c r="A30" s="195" t="s">
        <v>320</v>
      </c>
      <c r="B30" s="156" t="s">
        <v>289</v>
      </c>
      <c r="C30" s="105" t="s">
        <v>181</v>
      </c>
      <c r="D30" s="165">
        <v>0.48099999999999998</v>
      </c>
      <c r="E30" s="162">
        <f>D30</f>
        <v>0.48099999999999998</v>
      </c>
      <c r="F30" s="136" t="s">
        <v>260</v>
      </c>
      <c r="G30" s="165">
        <v>0.48099999999999998</v>
      </c>
      <c r="H30" s="165">
        <v>0.48099999999999998</v>
      </c>
      <c r="I30" s="162">
        <v>0</v>
      </c>
      <c r="J30" s="162">
        <f>I30-D30</f>
        <v>-0.48099999999999998</v>
      </c>
      <c r="K30" s="165">
        <f t="shared" si="4"/>
        <v>0.48099999999999998</v>
      </c>
      <c r="L30" s="92">
        <v>0</v>
      </c>
      <c r="M30" s="92">
        <v>0</v>
      </c>
      <c r="N30" s="92">
        <v>0</v>
      </c>
      <c r="O30" s="92">
        <v>0</v>
      </c>
      <c r="P30" s="92"/>
      <c r="Q30" s="92">
        <v>0</v>
      </c>
      <c r="R30" s="92"/>
      <c r="S30" s="189">
        <f t="shared" si="6"/>
        <v>0.48099999999999998</v>
      </c>
      <c r="T30" s="92"/>
      <c r="U30" s="166">
        <f t="shared" si="5"/>
        <v>-0.48099999999999998</v>
      </c>
      <c r="V30" s="109">
        <v>0</v>
      </c>
      <c r="W30" s="93">
        <v>0</v>
      </c>
      <c r="X30" s="30"/>
    </row>
    <row r="31" spans="1:26" ht="31.2" x14ac:dyDescent="0.3">
      <c r="A31" s="157" t="s">
        <v>324</v>
      </c>
      <c r="B31" s="156" t="s">
        <v>290</v>
      </c>
      <c r="C31" s="105" t="s">
        <v>298</v>
      </c>
      <c r="D31" s="165">
        <v>0.58199999999999996</v>
      </c>
      <c r="E31" s="162">
        <f>D31</f>
        <v>0.58199999999999996</v>
      </c>
      <c r="F31" s="136" t="s">
        <v>260</v>
      </c>
      <c r="G31" s="165">
        <v>0.58199999999999996</v>
      </c>
      <c r="H31" s="165">
        <v>0.58199999999999996</v>
      </c>
      <c r="I31" s="162">
        <v>0</v>
      </c>
      <c r="J31" s="162">
        <f>I31-D31</f>
        <v>-0.58199999999999996</v>
      </c>
      <c r="K31" s="165">
        <f t="shared" si="4"/>
        <v>0.58199999999999996</v>
      </c>
      <c r="L31" s="92">
        <v>0</v>
      </c>
      <c r="M31" s="92">
        <v>0</v>
      </c>
      <c r="N31" s="92">
        <v>0</v>
      </c>
      <c r="O31" s="92">
        <v>0</v>
      </c>
      <c r="P31" s="92"/>
      <c r="Q31" s="92">
        <v>0</v>
      </c>
      <c r="R31" s="92"/>
      <c r="S31" s="189">
        <f t="shared" si="6"/>
        <v>0.58199999999999996</v>
      </c>
      <c r="T31" s="92"/>
      <c r="U31" s="166">
        <f t="shared" si="5"/>
        <v>-0.58199999999999996</v>
      </c>
      <c r="V31" s="109">
        <v>0</v>
      </c>
      <c r="W31" s="93">
        <v>0</v>
      </c>
      <c r="X31" s="30"/>
    </row>
    <row r="32" spans="1:26" ht="31.2" x14ac:dyDescent="0.3">
      <c r="A32" s="157" t="s">
        <v>321</v>
      </c>
      <c r="B32" s="156" t="s">
        <v>291</v>
      </c>
      <c r="C32" s="105" t="s">
        <v>299</v>
      </c>
      <c r="D32" s="165">
        <v>1.153</v>
      </c>
      <c r="E32" s="162">
        <f>D32</f>
        <v>1.153</v>
      </c>
      <c r="F32" s="136" t="s">
        <v>260</v>
      </c>
      <c r="G32" s="165">
        <v>1.153</v>
      </c>
      <c r="H32" s="165">
        <v>1.153</v>
      </c>
      <c r="I32" s="162">
        <v>0</v>
      </c>
      <c r="J32" s="162">
        <f>I32-D32</f>
        <v>-1.153</v>
      </c>
      <c r="K32" s="165">
        <f t="shared" si="4"/>
        <v>1.153</v>
      </c>
      <c r="L32" s="92">
        <v>0</v>
      </c>
      <c r="M32" s="92">
        <v>0</v>
      </c>
      <c r="N32" s="92">
        <v>0</v>
      </c>
      <c r="O32" s="92">
        <v>0</v>
      </c>
      <c r="P32" s="92"/>
      <c r="Q32" s="92">
        <v>0</v>
      </c>
      <c r="R32" s="92"/>
      <c r="S32" s="189">
        <f t="shared" si="6"/>
        <v>1.153</v>
      </c>
      <c r="T32" s="92"/>
      <c r="U32" s="166">
        <f t="shared" si="5"/>
        <v>-1.153</v>
      </c>
      <c r="V32" s="109">
        <v>0</v>
      </c>
      <c r="W32" s="93">
        <v>0</v>
      </c>
      <c r="X32" s="30"/>
    </row>
    <row r="33" spans="1:24" ht="31.2" x14ac:dyDescent="0.3">
      <c r="A33" s="157" t="s">
        <v>322</v>
      </c>
      <c r="B33" s="156" t="s">
        <v>292</v>
      </c>
      <c r="C33" s="105" t="s">
        <v>300</v>
      </c>
      <c r="D33" s="165">
        <v>0.88800000000000001</v>
      </c>
      <c r="E33" s="162">
        <f>D33</f>
        <v>0.88800000000000001</v>
      </c>
      <c r="F33" s="136" t="s">
        <v>260</v>
      </c>
      <c r="G33" s="165">
        <v>0.88800000000000001</v>
      </c>
      <c r="H33" s="165">
        <v>0.88800000000000001</v>
      </c>
      <c r="I33" s="162">
        <v>0</v>
      </c>
      <c r="J33" s="162">
        <f>I33-D33</f>
        <v>-0.88800000000000001</v>
      </c>
      <c r="K33" s="165">
        <f t="shared" si="4"/>
        <v>0.88800000000000001</v>
      </c>
      <c r="L33" s="92">
        <v>0</v>
      </c>
      <c r="M33" s="92">
        <v>0</v>
      </c>
      <c r="N33" s="92">
        <v>0</v>
      </c>
      <c r="O33" s="92">
        <v>0</v>
      </c>
      <c r="P33" s="92"/>
      <c r="Q33" s="92">
        <v>0</v>
      </c>
      <c r="R33" s="92"/>
      <c r="S33" s="189">
        <f t="shared" si="6"/>
        <v>0.88800000000000001</v>
      </c>
      <c r="T33" s="92"/>
      <c r="U33" s="166">
        <f t="shared" si="5"/>
        <v>-0.88800000000000001</v>
      </c>
      <c r="V33" s="109">
        <v>0</v>
      </c>
      <c r="W33" s="93">
        <v>0</v>
      </c>
      <c r="X33" s="30"/>
    </row>
    <row r="35" spans="1:24" x14ac:dyDescent="0.3">
      <c r="A35" s="11" t="s">
        <v>309</v>
      </c>
      <c r="C35" s="11" t="s">
        <v>310</v>
      </c>
    </row>
  </sheetData>
  <mergeCells count="27">
    <mergeCell ref="M18:N18"/>
    <mergeCell ref="O18:P18"/>
    <mergeCell ref="Q18:R18"/>
    <mergeCell ref="S18:T18"/>
    <mergeCell ref="V18:V19"/>
    <mergeCell ref="A13:Z13"/>
    <mergeCell ref="A16:X16"/>
    <mergeCell ref="A17:A19"/>
    <mergeCell ref="B17:B19"/>
    <mergeCell ref="C17:C19"/>
    <mergeCell ref="D17:F18"/>
    <mergeCell ref="G17:G19"/>
    <mergeCell ref="H17:H19"/>
    <mergeCell ref="I17:I19"/>
    <mergeCell ref="J17:J19"/>
    <mergeCell ref="W18:W19"/>
    <mergeCell ref="K17:T17"/>
    <mergeCell ref="U17:U19"/>
    <mergeCell ref="V17:W17"/>
    <mergeCell ref="X17:X19"/>
    <mergeCell ref="K18:L18"/>
    <mergeCell ref="A12:Z12"/>
    <mergeCell ref="A4:Z4"/>
    <mergeCell ref="A6:Z6"/>
    <mergeCell ref="A7:Z7"/>
    <mergeCell ref="A9:Z9"/>
    <mergeCell ref="A10:Z10"/>
  </mergeCells>
  <printOptions horizontalCentered="1"/>
  <pageMargins left="0.56999999999999995" right="0.39370078740157483" top="0.78740157480314965" bottom="0.78740157480314965" header="0.51181102362204722" footer="0.51181102362204722"/>
  <pageSetup paperSize="9" scale="42" fitToHeight="0" orientation="landscape" r:id="rId1"/>
  <headerFooter differentFirst="1"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V32"/>
  <sheetViews>
    <sheetView view="pageBreakPreview" topLeftCell="A20" zoomScale="55" zoomScaleNormal="85" zoomScaleSheetLayoutView="55" workbookViewId="0">
      <selection activeCell="C27" sqref="C27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10.3984375" style="11" customWidth="1"/>
    <col min="5" max="5" width="12.69921875" style="11" customWidth="1"/>
    <col min="6" max="6" width="10.59765625" style="11" customWidth="1"/>
    <col min="7" max="7" width="11.5" style="11" customWidth="1"/>
    <col min="8" max="8" width="14.3984375" style="11" customWidth="1"/>
    <col min="9" max="9" width="7.69921875" style="11" customWidth="1"/>
    <col min="10" max="10" width="7.09765625" style="11" customWidth="1"/>
    <col min="11" max="11" width="12.69921875" style="11" customWidth="1"/>
    <col min="12" max="12" width="9.09765625" style="11" customWidth="1"/>
    <col min="13" max="13" width="8.5" style="11" customWidth="1"/>
    <col min="14" max="14" width="9.09765625" style="11" customWidth="1"/>
    <col min="15" max="15" width="7.8984375" style="11" customWidth="1"/>
    <col min="16" max="16" width="10.59765625" style="11" customWidth="1"/>
    <col min="17" max="18" width="13.09765625" style="11" customWidth="1"/>
    <col min="19" max="19" width="12.69921875" style="11" customWidth="1"/>
    <col min="20" max="20" width="10.8984375" style="11" customWidth="1"/>
    <col min="21" max="21" width="13.19921875" style="11" customWidth="1"/>
    <col min="22" max="22" width="10.59765625" style="11" customWidth="1"/>
    <col min="23" max="23" width="12.09765625" style="11" customWidth="1"/>
    <col min="24" max="24" width="10.59765625" style="11" customWidth="1"/>
    <col min="25" max="25" width="22.69921875" style="11" customWidth="1"/>
    <col min="26" max="63" width="10.59765625" style="11" customWidth="1"/>
    <col min="64" max="64" width="12.09765625" style="11" customWidth="1"/>
    <col min="65" max="65" width="11.5" style="11" customWidth="1"/>
    <col min="66" max="66" width="14.09765625" style="11" customWidth="1"/>
    <col min="67" max="67" width="15.09765625" style="11" customWidth="1"/>
    <col min="68" max="68" width="13" style="11" customWidth="1"/>
    <col min="69" max="69" width="11.69921875" style="11" customWidth="1"/>
    <col min="70" max="70" width="17.5" style="11" customWidth="1"/>
    <col min="71" max="16384" width="9" style="11"/>
  </cols>
  <sheetData>
    <row r="1" spans="1:22" ht="18" x14ac:dyDescent="0.3">
      <c r="V1" s="33" t="s">
        <v>247</v>
      </c>
    </row>
    <row r="2" spans="1:22" ht="18" x14ac:dyDescent="0.35">
      <c r="V2" s="22" t="s">
        <v>2</v>
      </c>
    </row>
    <row r="3" spans="1:22" ht="18" x14ac:dyDescent="0.35">
      <c r="V3" s="22" t="s">
        <v>162</v>
      </c>
    </row>
    <row r="4" spans="1:22" ht="17.399999999999999" x14ac:dyDescent="0.3">
      <c r="A4" s="217" t="s">
        <v>257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ht="10.5" customHeight="1" x14ac:dyDescent="0.35">
      <c r="V5" s="22"/>
    </row>
    <row r="6" spans="1:22" ht="17.399999999999999" x14ac:dyDescent="0.3">
      <c r="A6" s="218" t="s">
        <v>267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</row>
    <row r="7" spans="1:22" ht="17.399999999999999" x14ac:dyDescent="0.3">
      <c r="A7" s="218" t="s">
        <v>81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</row>
    <row r="8" spans="1:22" ht="9" customHeight="1" x14ac:dyDescent="0.3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</row>
    <row r="9" spans="1:22" ht="17.399999999999999" x14ac:dyDescent="0.3">
      <c r="A9" s="216" t="s">
        <v>282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</row>
    <row r="10" spans="1:22" x14ac:dyDescent="0.3">
      <c r="A10" s="219" t="s">
        <v>38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</row>
    <row r="11" spans="1:22" ht="6" customHeight="1" x14ac:dyDescent="0.3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spans="1:22" ht="17.399999999999999" x14ac:dyDescent="0.3">
      <c r="A12" s="216" t="s">
        <v>263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</row>
    <row r="13" spans="1:22" x14ac:dyDescent="0.3">
      <c r="A13" s="219" t="s">
        <v>75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</row>
    <row r="14" spans="1:22" ht="24" customHeight="1" x14ac:dyDescent="0.3">
      <c r="A14" s="244" t="s">
        <v>51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</row>
    <row r="15" spans="1:22" ht="37.5" customHeight="1" x14ac:dyDescent="0.3">
      <c r="A15" s="232" t="s">
        <v>62</v>
      </c>
      <c r="B15" s="232" t="s">
        <v>58</v>
      </c>
      <c r="C15" s="232" t="s">
        <v>14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</row>
    <row r="16" spans="1:22" ht="24" customHeight="1" x14ac:dyDescent="0.3">
      <c r="A16" s="232"/>
      <c r="B16" s="232"/>
      <c r="C16" s="235" t="s">
        <v>29</v>
      </c>
      <c r="D16" s="236"/>
      <c r="E16" s="236"/>
      <c r="F16" s="236"/>
      <c r="G16" s="236"/>
      <c r="H16" s="236"/>
      <c r="I16" s="236"/>
      <c r="J16" s="236"/>
      <c r="K16" s="236"/>
      <c r="L16" s="237"/>
      <c r="M16" s="235" t="s">
        <v>52</v>
      </c>
      <c r="N16" s="236"/>
      <c r="O16" s="236"/>
      <c r="P16" s="236"/>
      <c r="Q16" s="236"/>
      <c r="R16" s="236"/>
      <c r="S16" s="236"/>
      <c r="T16" s="236"/>
      <c r="U16" s="236"/>
      <c r="V16" s="237"/>
    </row>
    <row r="17" spans="1:22" ht="21" customHeight="1" x14ac:dyDescent="0.3">
      <c r="A17" s="232"/>
      <c r="B17" s="232"/>
      <c r="C17" s="232" t="s">
        <v>23</v>
      </c>
      <c r="D17" s="232"/>
      <c r="E17" s="232"/>
      <c r="F17" s="232"/>
      <c r="G17" s="232"/>
      <c r="H17" s="232" t="s">
        <v>24</v>
      </c>
      <c r="I17" s="232"/>
      <c r="J17" s="232"/>
      <c r="K17" s="232"/>
      <c r="L17" s="232"/>
      <c r="M17" s="232" t="s">
        <v>23</v>
      </c>
      <c r="N17" s="232"/>
      <c r="O17" s="232"/>
      <c r="P17" s="232"/>
      <c r="Q17" s="232"/>
      <c r="R17" s="232" t="s">
        <v>24</v>
      </c>
      <c r="S17" s="232"/>
      <c r="T17" s="232"/>
      <c r="U17" s="232"/>
      <c r="V17" s="232"/>
    </row>
    <row r="18" spans="1:22" ht="184.5" customHeight="1" x14ac:dyDescent="0.3">
      <c r="A18" s="232"/>
      <c r="B18" s="232"/>
      <c r="C18" s="31" t="s">
        <v>53</v>
      </c>
      <c r="D18" s="31" t="s">
        <v>48</v>
      </c>
      <c r="E18" s="31" t="s">
        <v>49</v>
      </c>
      <c r="F18" s="31" t="s">
        <v>78</v>
      </c>
      <c r="G18" s="31" t="s">
        <v>50</v>
      </c>
      <c r="H18" s="31" t="s">
        <v>54</v>
      </c>
      <c r="I18" s="31" t="s">
        <v>48</v>
      </c>
      <c r="J18" s="31" t="s">
        <v>49</v>
      </c>
      <c r="K18" s="31" t="s">
        <v>78</v>
      </c>
      <c r="L18" s="31" t="s">
        <v>50</v>
      </c>
      <c r="M18" s="31" t="s">
        <v>53</v>
      </c>
      <c r="N18" s="31" t="s">
        <v>48</v>
      </c>
      <c r="O18" s="31" t="s">
        <v>49</v>
      </c>
      <c r="P18" s="31" t="s">
        <v>78</v>
      </c>
      <c r="Q18" s="31" t="s">
        <v>50</v>
      </c>
      <c r="R18" s="31" t="s">
        <v>54</v>
      </c>
      <c r="S18" s="31" t="s">
        <v>48</v>
      </c>
      <c r="T18" s="31" t="s">
        <v>49</v>
      </c>
      <c r="U18" s="31" t="s">
        <v>78</v>
      </c>
      <c r="V18" s="31" t="s">
        <v>50</v>
      </c>
    </row>
    <row r="19" spans="1:22" ht="26.25" customHeight="1" x14ac:dyDescent="0.3">
      <c r="A19" s="131">
        <v>1</v>
      </c>
      <c r="B19" s="131">
        <f>A19+1</f>
        <v>2</v>
      </c>
      <c r="C19" s="131">
        <f t="shared" ref="C19:V19" si="0">B19+1</f>
        <v>3</v>
      </c>
      <c r="D19" s="131">
        <f t="shared" si="0"/>
        <v>4</v>
      </c>
      <c r="E19" s="131">
        <f t="shared" si="0"/>
        <v>5</v>
      </c>
      <c r="F19" s="131">
        <f t="shared" si="0"/>
        <v>6</v>
      </c>
      <c r="G19" s="131">
        <f t="shared" si="0"/>
        <v>7</v>
      </c>
      <c r="H19" s="131">
        <f t="shared" si="0"/>
        <v>8</v>
      </c>
      <c r="I19" s="131">
        <f t="shared" si="0"/>
        <v>9</v>
      </c>
      <c r="J19" s="131">
        <f t="shared" si="0"/>
        <v>10</v>
      </c>
      <c r="K19" s="131">
        <f t="shared" si="0"/>
        <v>11</v>
      </c>
      <c r="L19" s="131">
        <f t="shared" si="0"/>
        <v>12</v>
      </c>
      <c r="M19" s="131">
        <f t="shared" si="0"/>
        <v>13</v>
      </c>
      <c r="N19" s="131">
        <f t="shared" si="0"/>
        <v>14</v>
      </c>
      <c r="O19" s="131">
        <f t="shared" si="0"/>
        <v>15</v>
      </c>
      <c r="P19" s="131">
        <f t="shared" si="0"/>
        <v>16</v>
      </c>
      <c r="Q19" s="131">
        <f t="shared" si="0"/>
        <v>17</v>
      </c>
      <c r="R19" s="131">
        <f t="shared" si="0"/>
        <v>18</v>
      </c>
      <c r="S19" s="131">
        <f t="shared" si="0"/>
        <v>19</v>
      </c>
      <c r="T19" s="131">
        <f t="shared" si="0"/>
        <v>20</v>
      </c>
      <c r="U19" s="131">
        <f t="shared" si="0"/>
        <v>21</v>
      </c>
      <c r="V19" s="131">
        <f t="shared" si="0"/>
        <v>22</v>
      </c>
    </row>
    <row r="20" spans="1:22" ht="30" customHeight="1" x14ac:dyDescent="0.3">
      <c r="A20" s="131"/>
      <c r="B20" s="131" t="s">
        <v>273</v>
      </c>
      <c r="C20" s="123">
        <f>C21+C25</f>
        <v>22.478999999999999</v>
      </c>
      <c r="D20" s="123">
        <f>D21+D25</f>
        <v>0</v>
      </c>
      <c r="E20" s="123">
        <f t="shared" ref="E20:V20" si="1">E21+E25</f>
        <v>0</v>
      </c>
      <c r="F20" s="123">
        <f t="shared" si="1"/>
        <v>18.274000000000001</v>
      </c>
      <c r="G20" s="123">
        <f t="shared" si="1"/>
        <v>0</v>
      </c>
      <c r="H20" s="123">
        <f t="shared" si="1"/>
        <v>0</v>
      </c>
      <c r="I20" s="123">
        <f t="shared" si="1"/>
        <v>0</v>
      </c>
      <c r="J20" s="123">
        <f t="shared" si="1"/>
        <v>0</v>
      </c>
      <c r="K20" s="123">
        <f t="shared" si="1"/>
        <v>0</v>
      </c>
      <c r="L20" s="123">
        <f t="shared" si="1"/>
        <v>0</v>
      </c>
      <c r="M20" s="123">
        <f t="shared" si="1"/>
        <v>0</v>
      </c>
      <c r="N20" s="123">
        <f t="shared" si="1"/>
        <v>0</v>
      </c>
      <c r="O20" s="123">
        <f t="shared" si="1"/>
        <v>0</v>
      </c>
      <c r="P20" s="123">
        <f t="shared" si="1"/>
        <v>0</v>
      </c>
      <c r="Q20" s="123">
        <f t="shared" si="1"/>
        <v>0</v>
      </c>
      <c r="R20" s="123">
        <f t="shared" si="1"/>
        <v>0</v>
      </c>
      <c r="S20" s="123">
        <f t="shared" si="1"/>
        <v>0</v>
      </c>
      <c r="T20" s="123">
        <f t="shared" si="1"/>
        <v>0</v>
      </c>
      <c r="U20" s="123">
        <f t="shared" si="1"/>
        <v>0</v>
      </c>
      <c r="V20" s="123">
        <f t="shared" si="1"/>
        <v>0</v>
      </c>
    </row>
    <row r="21" spans="1:22" ht="51" customHeight="1" x14ac:dyDescent="0.3">
      <c r="A21" s="119" t="s">
        <v>325</v>
      </c>
      <c r="B21" s="120" t="s">
        <v>312</v>
      </c>
      <c r="C21" s="159">
        <f>C22+C23+C24</f>
        <v>8.3360000000000003</v>
      </c>
      <c r="D21" s="159">
        <f>D22</f>
        <v>0</v>
      </c>
      <c r="E21" s="159">
        <f t="shared" ref="E21:V21" si="2">E22</f>
        <v>0</v>
      </c>
      <c r="F21" s="159">
        <f t="shared" si="2"/>
        <v>4.1310000000000002</v>
      </c>
      <c r="G21" s="159">
        <f t="shared" si="2"/>
        <v>0</v>
      </c>
      <c r="H21" s="159">
        <f t="shared" si="2"/>
        <v>0</v>
      </c>
      <c r="I21" s="159">
        <f t="shared" si="2"/>
        <v>0</v>
      </c>
      <c r="J21" s="159">
        <f t="shared" si="2"/>
        <v>0</v>
      </c>
      <c r="K21" s="159">
        <f t="shared" si="2"/>
        <v>0</v>
      </c>
      <c r="L21" s="159">
        <f t="shared" si="2"/>
        <v>0</v>
      </c>
      <c r="M21" s="159">
        <f t="shared" si="2"/>
        <v>0</v>
      </c>
      <c r="N21" s="159">
        <f t="shared" si="2"/>
        <v>0</v>
      </c>
      <c r="O21" s="159">
        <f t="shared" si="2"/>
        <v>0</v>
      </c>
      <c r="P21" s="159">
        <f t="shared" si="2"/>
        <v>0</v>
      </c>
      <c r="Q21" s="159">
        <f t="shared" si="2"/>
        <v>0</v>
      </c>
      <c r="R21" s="159">
        <f t="shared" si="2"/>
        <v>0</v>
      </c>
      <c r="S21" s="159">
        <f t="shared" si="2"/>
        <v>0</v>
      </c>
      <c r="T21" s="159">
        <f t="shared" si="2"/>
        <v>0</v>
      </c>
      <c r="U21" s="159">
        <f t="shared" si="2"/>
        <v>0</v>
      </c>
      <c r="V21" s="159">
        <f t="shared" si="2"/>
        <v>0</v>
      </c>
    </row>
    <row r="22" spans="1:22" ht="62.4" x14ac:dyDescent="0.3">
      <c r="A22" s="194" t="s">
        <v>313</v>
      </c>
      <c r="B22" s="91" t="s">
        <v>283</v>
      </c>
      <c r="C22" s="166">
        <v>4.1310000000000002</v>
      </c>
      <c r="D22" s="166">
        <v>0</v>
      </c>
      <c r="E22" s="166">
        <v>0</v>
      </c>
      <c r="F22" s="166">
        <v>4.1310000000000002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166">
        <v>0</v>
      </c>
    </row>
    <row r="23" spans="1:22" ht="31.2" x14ac:dyDescent="0.3">
      <c r="A23" s="194" t="s">
        <v>315</v>
      </c>
      <c r="B23" s="91" t="s">
        <v>284</v>
      </c>
      <c r="C23" s="187">
        <v>2.343</v>
      </c>
      <c r="D23" s="166">
        <v>0</v>
      </c>
      <c r="E23" s="166">
        <v>0</v>
      </c>
      <c r="F23" s="187">
        <v>2.343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6">
        <v>0</v>
      </c>
      <c r="T23" s="166">
        <v>0</v>
      </c>
      <c r="U23" s="166">
        <v>0</v>
      </c>
      <c r="V23" s="166">
        <v>0</v>
      </c>
    </row>
    <row r="24" spans="1:22" ht="109.2" x14ac:dyDescent="0.3">
      <c r="A24" s="194" t="s">
        <v>316</v>
      </c>
      <c r="B24" s="91" t="s">
        <v>285</v>
      </c>
      <c r="C24" s="169">
        <v>1.8620000000000001</v>
      </c>
      <c r="D24" s="166">
        <v>0</v>
      </c>
      <c r="E24" s="166">
        <v>0</v>
      </c>
      <c r="F24" s="169">
        <v>1.8620000000000001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6">
        <v>0</v>
      </c>
      <c r="V24" s="166">
        <v>0</v>
      </c>
    </row>
    <row r="25" spans="1:22" ht="24.6" customHeight="1" x14ac:dyDescent="0.3">
      <c r="A25" s="49" t="s">
        <v>323</v>
      </c>
      <c r="B25" s="155" t="s">
        <v>308</v>
      </c>
      <c r="C25" s="163">
        <f>C26+C27+C28+C29+C30+C31+C32</f>
        <v>14.143000000000001</v>
      </c>
      <c r="D25" s="159">
        <f>D26+D27+D28+D29+D30+D31+D32</f>
        <v>0</v>
      </c>
      <c r="E25" s="159">
        <f>E26+E27+E28+E29+E30+E31+E32</f>
        <v>0</v>
      </c>
      <c r="F25" s="163">
        <f>F26+F27+F28+F29+F30+F31+F32</f>
        <v>14.143000000000001</v>
      </c>
      <c r="G25" s="163">
        <f t="shared" ref="G25:V25" si="3">G26+G27+G28+G29+G30+G31+G32</f>
        <v>0</v>
      </c>
      <c r="H25" s="163">
        <f t="shared" si="3"/>
        <v>0</v>
      </c>
      <c r="I25" s="163">
        <f t="shared" si="3"/>
        <v>0</v>
      </c>
      <c r="J25" s="163">
        <f t="shared" si="3"/>
        <v>0</v>
      </c>
      <c r="K25" s="163">
        <f t="shared" si="3"/>
        <v>0</v>
      </c>
      <c r="L25" s="163">
        <f t="shared" si="3"/>
        <v>0</v>
      </c>
      <c r="M25" s="163">
        <f t="shared" si="3"/>
        <v>0</v>
      </c>
      <c r="N25" s="163">
        <f t="shared" si="3"/>
        <v>0</v>
      </c>
      <c r="O25" s="163">
        <f t="shared" si="3"/>
        <v>0</v>
      </c>
      <c r="P25" s="163">
        <f t="shared" si="3"/>
        <v>0</v>
      </c>
      <c r="Q25" s="163">
        <f t="shared" si="3"/>
        <v>0</v>
      </c>
      <c r="R25" s="163">
        <f t="shared" si="3"/>
        <v>0</v>
      </c>
      <c r="S25" s="163">
        <f t="shared" si="3"/>
        <v>0</v>
      </c>
      <c r="T25" s="163">
        <f t="shared" si="3"/>
        <v>0</v>
      </c>
      <c r="U25" s="163">
        <f t="shared" si="3"/>
        <v>0</v>
      </c>
      <c r="V25" s="163">
        <f t="shared" si="3"/>
        <v>0</v>
      </c>
    </row>
    <row r="26" spans="1:22" ht="46.8" x14ac:dyDescent="0.3">
      <c r="A26" s="194" t="s">
        <v>317</v>
      </c>
      <c r="B26" s="91" t="s">
        <v>286</v>
      </c>
      <c r="C26" s="169">
        <v>2.895</v>
      </c>
      <c r="D26" s="166">
        <v>0</v>
      </c>
      <c r="E26" s="166">
        <v>0</v>
      </c>
      <c r="F26" s="169">
        <v>2.895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6">
        <v>0</v>
      </c>
      <c r="T26" s="166">
        <v>0</v>
      </c>
      <c r="U26" s="166">
        <v>0</v>
      </c>
      <c r="V26" s="166">
        <v>0</v>
      </c>
    </row>
    <row r="27" spans="1:22" ht="46.8" x14ac:dyDescent="0.3">
      <c r="A27" s="194" t="s">
        <v>318</v>
      </c>
      <c r="B27" s="156" t="s">
        <v>287</v>
      </c>
      <c r="C27" s="169">
        <v>7.46</v>
      </c>
      <c r="D27" s="166">
        <v>0</v>
      </c>
      <c r="E27" s="166">
        <v>0</v>
      </c>
      <c r="F27" s="169">
        <v>7.46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0</v>
      </c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66">
        <v>0</v>
      </c>
      <c r="S27" s="166">
        <v>0</v>
      </c>
      <c r="T27" s="166">
        <v>0</v>
      </c>
      <c r="U27" s="166">
        <v>0</v>
      </c>
      <c r="V27" s="166">
        <v>0</v>
      </c>
    </row>
    <row r="28" spans="1:22" ht="19.8" customHeight="1" x14ac:dyDescent="0.3">
      <c r="A28" s="194" t="s">
        <v>319</v>
      </c>
      <c r="B28" s="30" t="s">
        <v>288</v>
      </c>
      <c r="C28" s="169">
        <v>0.68400000000000005</v>
      </c>
      <c r="D28" s="166">
        <v>0</v>
      </c>
      <c r="E28" s="166">
        <v>0</v>
      </c>
      <c r="F28" s="169">
        <v>0.68400000000000005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6">
        <v>0</v>
      </c>
      <c r="T28" s="166">
        <v>0</v>
      </c>
      <c r="U28" s="166">
        <v>0</v>
      </c>
      <c r="V28" s="166">
        <v>0</v>
      </c>
    </row>
    <row r="29" spans="1:22" ht="31.2" x14ac:dyDescent="0.3">
      <c r="A29" s="157" t="s">
        <v>320</v>
      </c>
      <c r="B29" s="156" t="s">
        <v>289</v>
      </c>
      <c r="C29" s="169">
        <v>0.48099999999999998</v>
      </c>
      <c r="D29" s="166">
        <v>0</v>
      </c>
      <c r="E29" s="166">
        <v>0</v>
      </c>
      <c r="F29" s="169">
        <v>0.48099999999999998</v>
      </c>
      <c r="G29" s="166">
        <v>0</v>
      </c>
      <c r="H29" s="166">
        <v>0</v>
      </c>
      <c r="I29" s="166">
        <v>0</v>
      </c>
      <c r="J29" s="166">
        <v>0</v>
      </c>
      <c r="K29" s="166">
        <v>0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6">
        <v>0</v>
      </c>
      <c r="T29" s="166">
        <v>0</v>
      </c>
      <c r="U29" s="166">
        <v>0</v>
      </c>
      <c r="V29" s="166">
        <v>0</v>
      </c>
    </row>
    <row r="30" spans="1:22" x14ac:dyDescent="0.3">
      <c r="A30" s="157" t="s">
        <v>324</v>
      </c>
      <c r="B30" s="156" t="s">
        <v>290</v>
      </c>
      <c r="C30" s="169">
        <v>0.58199999999999996</v>
      </c>
      <c r="D30" s="166">
        <v>0</v>
      </c>
      <c r="E30" s="166">
        <v>0</v>
      </c>
      <c r="F30" s="169">
        <v>0.58199999999999996</v>
      </c>
      <c r="G30" s="166">
        <v>0</v>
      </c>
      <c r="H30" s="166">
        <v>0</v>
      </c>
      <c r="I30" s="166">
        <v>0</v>
      </c>
      <c r="J30" s="166">
        <v>0</v>
      </c>
      <c r="K30" s="166">
        <v>0</v>
      </c>
      <c r="L30" s="166">
        <v>0</v>
      </c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6">
        <v>0</v>
      </c>
      <c r="T30" s="166">
        <v>0</v>
      </c>
      <c r="U30" s="166">
        <v>0</v>
      </c>
      <c r="V30" s="166">
        <v>0</v>
      </c>
    </row>
    <row r="31" spans="1:22" ht="35.4" customHeight="1" x14ac:dyDescent="0.3">
      <c r="A31" s="157" t="s">
        <v>321</v>
      </c>
      <c r="B31" s="156" t="s">
        <v>291</v>
      </c>
      <c r="C31" s="169">
        <v>1.153</v>
      </c>
      <c r="D31" s="166">
        <v>0</v>
      </c>
      <c r="E31" s="166">
        <v>0</v>
      </c>
      <c r="F31" s="169">
        <v>1.153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  <c r="M31" s="166">
        <v>0</v>
      </c>
      <c r="N31" s="166">
        <v>0</v>
      </c>
      <c r="O31" s="166">
        <v>0</v>
      </c>
      <c r="P31" s="166">
        <v>0</v>
      </c>
      <c r="Q31" s="166">
        <v>0</v>
      </c>
      <c r="R31" s="166">
        <v>0</v>
      </c>
      <c r="S31" s="166">
        <v>0</v>
      </c>
      <c r="T31" s="166">
        <v>0</v>
      </c>
      <c r="U31" s="166">
        <v>0</v>
      </c>
      <c r="V31" s="166">
        <v>0</v>
      </c>
    </row>
    <row r="32" spans="1:22" ht="43.2" customHeight="1" x14ac:dyDescent="0.3">
      <c r="A32" s="157" t="s">
        <v>322</v>
      </c>
      <c r="B32" s="156" t="s">
        <v>292</v>
      </c>
      <c r="C32" s="169">
        <v>0.88800000000000001</v>
      </c>
      <c r="D32" s="166">
        <v>0</v>
      </c>
      <c r="E32" s="166">
        <v>0</v>
      </c>
      <c r="F32" s="169">
        <v>0.88800000000000001</v>
      </c>
      <c r="G32" s="166">
        <v>0</v>
      </c>
      <c r="H32" s="166">
        <v>0</v>
      </c>
      <c r="I32" s="166">
        <v>0</v>
      </c>
      <c r="J32" s="166">
        <v>0</v>
      </c>
      <c r="K32" s="166">
        <v>0</v>
      </c>
      <c r="L32" s="166">
        <v>0</v>
      </c>
      <c r="M32" s="166">
        <v>0</v>
      </c>
      <c r="N32" s="166">
        <v>0</v>
      </c>
      <c r="O32" s="166">
        <v>0</v>
      </c>
      <c r="P32" s="166">
        <v>0</v>
      </c>
      <c r="Q32" s="166">
        <v>0</v>
      </c>
      <c r="R32" s="166">
        <v>0</v>
      </c>
      <c r="S32" s="166">
        <v>0</v>
      </c>
      <c r="T32" s="166">
        <v>0</v>
      </c>
      <c r="U32" s="166">
        <v>0</v>
      </c>
      <c r="V32" s="166">
        <v>0</v>
      </c>
    </row>
  </sheetData>
  <mergeCells count="17">
    <mergeCell ref="R17:V17"/>
    <mergeCell ref="A13:V13"/>
    <mergeCell ref="A14:V14"/>
    <mergeCell ref="A15:A18"/>
    <mergeCell ref="B15:B18"/>
    <mergeCell ref="C15:V15"/>
    <mergeCell ref="C16:L16"/>
    <mergeCell ref="M16:V16"/>
    <mergeCell ref="C17:G17"/>
    <mergeCell ref="H17:L17"/>
    <mergeCell ref="M17:Q17"/>
    <mergeCell ref="A12:V12"/>
    <mergeCell ref="A4:V4"/>
    <mergeCell ref="A6:V6"/>
    <mergeCell ref="A7:V7"/>
    <mergeCell ref="A9:V9"/>
    <mergeCell ref="A10:V10"/>
  </mergeCells>
  <printOptions horizontalCentered="1"/>
  <pageMargins left="0.74803149606299213" right="0.39370078740157483" top="0.78740157480314965" bottom="0.19685039370078741" header="0.51181102362204722" footer="0.51181102362204722"/>
  <pageSetup paperSize="9" scale="47" fitToHeight="0" orientation="landscape" r:id="rId1"/>
  <headerFooter differentFirst="1"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M36"/>
  <sheetViews>
    <sheetView view="pageBreakPreview" topLeftCell="A19" zoomScale="70" zoomScaleSheetLayoutView="70" workbookViewId="0">
      <selection activeCell="D21" sqref="D21:D32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18" style="11" customWidth="1"/>
    <col min="5" max="5" width="11.3984375" style="11" customWidth="1"/>
    <col min="6" max="6" width="12.09765625" style="11" customWidth="1"/>
    <col min="7" max="7" width="13.5" style="11" customWidth="1"/>
    <col min="8" max="8" width="13" style="11" customWidth="1"/>
    <col min="9" max="9" width="11" style="11" customWidth="1"/>
    <col min="10" max="10" width="10.8984375" style="11" customWidth="1"/>
    <col min="11" max="11" width="11" style="11" customWidth="1"/>
    <col min="12" max="12" width="11.69921875" style="11" customWidth="1"/>
    <col min="13" max="13" width="9.8984375" style="11" customWidth="1"/>
    <col min="14" max="15" width="9.3984375" style="11" customWidth="1"/>
    <col min="16" max="17" width="9.59765625" style="11" customWidth="1"/>
    <col min="18" max="18" width="9.8984375" style="11" customWidth="1"/>
    <col min="19" max="19" width="11.09765625" style="11" customWidth="1"/>
    <col min="20" max="21" width="10.5" style="11" customWidth="1"/>
    <col min="22" max="23" width="9.09765625" style="11" customWidth="1"/>
    <col min="24" max="25" width="8.5" style="11" customWidth="1"/>
    <col min="26" max="27" width="9.09765625" style="11" customWidth="1"/>
    <col min="28" max="28" width="7.8984375" style="11" customWidth="1"/>
    <col min="29" max="31" width="10.59765625" style="11" customWidth="1"/>
    <col min="32" max="33" width="13" style="11" customWidth="1"/>
    <col min="34" max="34" width="13.09765625" style="11" customWidth="1"/>
    <col min="35" max="35" width="12.69921875" style="11" customWidth="1"/>
    <col min="36" max="36" width="10.8984375" style="11" customWidth="1"/>
    <col min="37" max="37" width="13.19921875" style="11" customWidth="1"/>
    <col min="38" max="39" width="10.59765625" style="11" customWidth="1"/>
    <col min="40" max="40" width="12.09765625" style="11" customWidth="1"/>
    <col min="41" max="41" width="10.59765625" style="11" customWidth="1"/>
    <col min="42" max="42" width="22.69921875" style="11" customWidth="1"/>
    <col min="43" max="80" width="10.59765625" style="11" customWidth="1"/>
    <col min="81" max="81" width="12.09765625" style="11" customWidth="1"/>
    <col min="82" max="82" width="11.5" style="11" customWidth="1"/>
    <col min="83" max="83" width="14.09765625" style="11" customWidth="1"/>
    <col min="84" max="84" width="15.09765625" style="11" customWidth="1"/>
    <col min="85" max="85" width="13" style="11" customWidth="1"/>
    <col min="86" max="86" width="11.69921875" style="11" customWidth="1"/>
    <col min="87" max="87" width="17.5" style="11" customWidth="1"/>
    <col min="88" max="16384" width="9" style="11"/>
  </cols>
  <sheetData>
    <row r="1" spans="1:39" ht="18" x14ac:dyDescent="0.3">
      <c r="AI1" s="33" t="s">
        <v>248</v>
      </c>
    </row>
    <row r="2" spans="1:39" ht="18" x14ac:dyDescent="0.35">
      <c r="AI2" s="22" t="s">
        <v>2</v>
      </c>
    </row>
    <row r="3" spans="1:39" ht="18" x14ac:dyDescent="0.35">
      <c r="AI3" s="22" t="s">
        <v>162</v>
      </c>
    </row>
    <row r="4" spans="1:39" ht="17.399999999999999" x14ac:dyDescent="0.3">
      <c r="A4" s="217" t="s">
        <v>257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42"/>
      <c r="AK4" s="42"/>
      <c r="AL4" s="42"/>
      <c r="AM4" s="42"/>
    </row>
    <row r="5" spans="1:39" ht="18" x14ac:dyDescent="0.35">
      <c r="AM5" s="22"/>
    </row>
    <row r="6" spans="1:39" ht="18.75" customHeight="1" x14ac:dyDescent="0.3">
      <c r="A6" s="218" t="s">
        <v>267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54"/>
      <c r="AK6" s="54"/>
      <c r="AL6" s="54"/>
      <c r="AM6" s="54"/>
    </row>
    <row r="7" spans="1:39" ht="18.75" customHeight="1" x14ac:dyDescent="0.3">
      <c r="A7" s="218" t="s">
        <v>81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54"/>
      <c r="AK7" s="54"/>
      <c r="AL7" s="54"/>
      <c r="AM7" s="54"/>
    </row>
    <row r="8" spans="1:39" ht="17.399999999999999" x14ac:dyDescent="0.3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</row>
    <row r="9" spans="1:39" ht="17.399999999999999" x14ac:dyDescent="0.3">
      <c r="A9" s="216" t="s">
        <v>282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46"/>
      <c r="AK9" s="46"/>
      <c r="AL9" s="46"/>
      <c r="AM9" s="46"/>
    </row>
    <row r="10" spans="1:39" x14ac:dyDescent="0.3">
      <c r="A10" s="219" t="s">
        <v>38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45"/>
      <c r="AK10" s="45"/>
      <c r="AL10" s="45"/>
      <c r="AM10" s="45"/>
    </row>
    <row r="11" spans="1:39" x14ac:dyDescent="0.3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</row>
    <row r="12" spans="1:39" ht="17.399999999999999" x14ac:dyDescent="0.3">
      <c r="A12" s="215" t="s">
        <v>268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40"/>
      <c r="AK12" s="40"/>
      <c r="AL12" s="40"/>
      <c r="AM12" s="40"/>
    </row>
    <row r="13" spans="1:39" x14ac:dyDescent="0.3">
      <c r="A13" s="219" t="s">
        <v>75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45"/>
      <c r="AK13" s="45"/>
      <c r="AL13" s="45"/>
      <c r="AM13" s="45"/>
    </row>
    <row r="14" spans="1:39" ht="26.25" customHeight="1" x14ac:dyDescent="0.3">
      <c r="A14" s="244" t="s">
        <v>86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"/>
      <c r="AK14" s="24"/>
      <c r="AL14" s="24"/>
      <c r="AM14" s="24"/>
    </row>
    <row r="15" spans="1:39" ht="68.25" customHeight="1" x14ac:dyDescent="0.3">
      <c r="A15" s="232" t="s">
        <v>62</v>
      </c>
      <c r="B15" s="232" t="s">
        <v>58</v>
      </c>
      <c r="C15" s="232" t="s">
        <v>5</v>
      </c>
      <c r="D15" s="221" t="s">
        <v>199</v>
      </c>
      <c r="E15" s="224" t="s">
        <v>213</v>
      </c>
      <c r="F15" s="226"/>
      <c r="G15" s="224" t="s">
        <v>214</v>
      </c>
      <c r="H15" s="226"/>
      <c r="I15" s="362" t="s">
        <v>42</v>
      </c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4"/>
      <c r="AC15" s="224" t="s">
        <v>235</v>
      </c>
      <c r="AD15" s="226"/>
      <c r="AE15" s="224" t="s">
        <v>43</v>
      </c>
      <c r="AF15" s="225"/>
      <c r="AG15" s="225"/>
      <c r="AH15" s="226"/>
      <c r="AI15" s="221" t="s">
        <v>16</v>
      </c>
    </row>
    <row r="16" spans="1:39" ht="62.25" customHeight="1" x14ac:dyDescent="0.3">
      <c r="A16" s="232"/>
      <c r="B16" s="232"/>
      <c r="C16" s="232"/>
      <c r="D16" s="222"/>
      <c r="E16" s="230"/>
      <c r="F16" s="231"/>
      <c r="G16" s="230"/>
      <c r="H16" s="231"/>
      <c r="I16" s="235" t="s">
        <v>29</v>
      </c>
      <c r="J16" s="236"/>
      <c r="K16" s="236"/>
      <c r="L16" s="237"/>
      <c r="M16" s="362" t="s">
        <v>30</v>
      </c>
      <c r="N16" s="363"/>
      <c r="O16" s="363"/>
      <c r="P16" s="364"/>
      <c r="Q16" s="362" t="s">
        <v>31</v>
      </c>
      <c r="R16" s="363"/>
      <c r="S16" s="363"/>
      <c r="T16" s="364"/>
      <c r="U16" s="362" t="s">
        <v>32</v>
      </c>
      <c r="V16" s="363"/>
      <c r="W16" s="363"/>
      <c r="X16" s="364"/>
      <c r="Y16" s="362" t="s">
        <v>33</v>
      </c>
      <c r="Z16" s="363"/>
      <c r="AA16" s="363"/>
      <c r="AB16" s="364"/>
      <c r="AC16" s="227"/>
      <c r="AD16" s="229"/>
      <c r="AE16" s="232" t="s">
        <v>21</v>
      </c>
      <c r="AF16" s="232"/>
      <c r="AG16" s="232" t="s">
        <v>18</v>
      </c>
      <c r="AH16" s="232"/>
      <c r="AI16" s="222"/>
    </row>
    <row r="17" spans="1:36" ht="31.5" customHeight="1" x14ac:dyDescent="0.3">
      <c r="A17" s="232"/>
      <c r="B17" s="232"/>
      <c r="C17" s="232"/>
      <c r="D17" s="222"/>
      <c r="E17" s="230"/>
      <c r="F17" s="231"/>
      <c r="G17" s="227"/>
      <c r="H17" s="229"/>
      <c r="I17" s="232" t="s">
        <v>23</v>
      </c>
      <c r="J17" s="232"/>
      <c r="K17" s="232" t="s">
        <v>157</v>
      </c>
      <c r="L17" s="232"/>
      <c r="M17" s="232" t="s">
        <v>23</v>
      </c>
      <c r="N17" s="232"/>
      <c r="O17" s="232" t="s">
        <v>157</v>
      </c>
      <c r="P17" s="232"/>
      <c r="Q17" s="232" t="s">
        <v>23</v>
      </c>
      <c r="R17" s="232"/>
      <c r="S17" s="232" t="s">
        <v>157</v>
      </c>
      <c r="T17" s="232"/>
      <c r="U17" s="232" t="s">
        <v>23</v>
      </c>
      <c r="V17" s="232"/>
      <c r="W17" s="232" t="s">
        <v>157</v>
      </c>
      <c r="X17" s="232"/>
      <c r="Y17" s="232" t="s">
        <v>23</v>
      </c>
      <c r="Z17" s="232"/>
      <c r="AA17" s="232" t="s">
        <v>157</v>
      </c>
      <c r="AB17" s="232"/>
      <c r="AC17" s="145"/>
      <c r="AD17" s="146"/>
      <c r="AE17" s="232"/>
      <c r="AF17" s="232"/>
      <c r="AG17" s="232"/>
      <c r="AH17" s="232"/>
      <c r="AI17" s="222"/>
    </row>
    <row r="18" spans="1:36" ht="155.25" customHeight="1" x14ac:dyDescent="0.3">
      <c r="A18" s="232"/>
      <c r="B18" s="232"/>
      <c r="C18" s="232"/>
      <c r="D18" s="223"/>
      <c r="E18" s="149" t="s">
        <v>10</v>
      </c>
      <c r="F18" s="149" t="s">
        <v>41</v>
      </c>
      <c r="G18" s="149" t="s">
        <v>10</v>
      </c>
      <c r="H18" s="149" t="s">
        <v>41</v>
      </c>
      <c r="I18" s="149" t="s">
        <v>10</v>
      </c>
      <c r="J18" s="149" t="s">
        <v>41</v>
      </c>
      <c r="K18" s="149" t="s">
        <v>10</v>
      </c>
      <c r="L18" s="149" t="s">
        <v>41</v>
      </c>
      <c r="M18" s="149" t="s">
        <v>10</v>
      </c>
      <c r="N18" s="149" t="s">
        <v>41</v>
      </c>
      <c r="O18" s="149" t="s">
        <v>10</v>
      </c>
      <c r="P18" s="149" t="s">
        <v>41</v>
      </c>
      <c r="Q18" s="149" t="s">
        <v>10</v>
      </c>
      <c r="R18" s="149" t="s">
        <v>41</v>
      </c>
      <c r="S18" s="149" t="s">
        <v>10</v>
      </c>
      <c r="T18" s="149" t="s">
        <v>41</v>
      </c>
      <c r="U18" s="149" t="s">
        <v>10</v>
      </c>
      <c r="V18" s="149" t="s">
        <v>41</v>
      </c>
      <c r="W18" s="149" t="s">
        <v>10</v>
      </c>
      <c r="X18" s="149" t="s">
        <v>41</v>
      </c>
      <c r="Y18" s="149" t="s">
        <v>10</v>
      </c>
      <c r="Z18" s="149" t="s">
        <v>41</v>
      </c>
      <c r="AA18" s="149" t="s">
        <v>10</v>
      </c>
      <c r="AB18" s="149" t="s">
        <v>41</v>
      </c>
      <c r="AC18" s="149" t="s">
        <v>79</v>
      </c>
      <c r="AD18" s="149" t="s">
        <v>41</v>
      </c>
      <c r="AE18" s="149" t="s">
        <v>79</v>
      </c>
      <c r="AF18" s="149" t="s">
        <v>41</v>
      </c>
      <c r="AG18" s="149" t="s">
        <v>79</v>
      </c>
      <c r="AH18" s="149" t="s">
        <v>41</v>
      </c>
      <c r="AI18" s="223"/>
      <c r="AJ18" s="14"/>
    </row>
    <row r="19" spans="1:36" ht="20.25" customHeight="1" x14ac:dyDescent="0.3">
      <c r="A19" s="148">
        <v>1</v>
      </c>
      <c r="B19" s="148">
        <v>2</v>
      </c>
      <c r="C19" s="148">
        <v>3</v>
      </c>
      <c r="D19" s="148">
        <f>C19+1</f>
        <v>4</v>
      </c>
      <c r="E19" s="148">
        <f t="shared" ref="E19:AI19" si="0">D19+1</f>
        <v>5</v>
      </c>
      <c r="F19" s="148">
        <f t="shared" si="0"/>
        <v>6</v>
      </c>
      <c r="G19" s="148">
        <f t="shared" si="0"/>
        <v>7</v>
      </c>
      <c r="H19" s="148">
        <f t="shared" si="0"/>
        <v>8</v>
      </c>
      <c r="I19" s="148">
        <f t="shared" si="0"/>
        <v>9</v>
      </c>
      <c r="J19" s="148">
        <f t="shared" si="0"/>
        <v>10</v>
      </c>
      <c r="K19" s="148">
        <f t="shared" si="0"/>
        <v>11</v>
      </c>
      <c r="L19" s="148">
        <f t="shared" si="0"/>
        <v>12</v>
      </c>
      <c r="M19" s="148">
        <f t="shared" si="0"/>
        <v>13</v>
      </c>
      <c r="N19" s="148">
        <f t="shared" si="0"/>
        <v>14</v>
      </c>
      <c r="O19" s="148">
        <f t="shared" si="0"/>
        <v>15</v>
      </c>
      <c r="P19" s="148">
        <f t="shared" si="0"/>
        <v>16</v>
      </c>
      <c r="Q19" s="148">
        <f t="shared" si="0"/>
        <v>17</v>
      </c>
      <c r="R19" s="148">
        <f t="shared" si="0"/>
        <v>18</v>
      </c>
      <c r="S19" s="148">
        <f t="shared" si="0"/>
        <v>19</v>
      </c>
      <c r="T19" s="148">
        <f t="shared" si="0"/>
        <v>20</v>
      </c>
      <c r="U19" s="148">
        <f t="shared" si="0"/>
        <v>21</v>
      </c>
      <c r="V19" s="148">
        <f t="shared" si="0"/>
        <v>22</v>
      </c>
      <c r="W19" s="148">
        <f t="shared" si="0"/>
        <v>23</v>
      </c>
      <c r="X19" s="148">
        <f t="shared" si="0"/>
        <v>24</v>
      </c>
      <c r="Y19" s="148">
        <f t="shared" si="0"/>
        <v>25</v>
      </c>
      <c r="Z19" s="148">
        <f t="shared" si="0"/>
        <v>26</v>
      </c>
      <c r="AA19" s="148">
        <f t="shared" si="0"/>
        <v>27</v>
      </c>
      <c r="AB19" s="148">
        <f t="shared" si="0"/>
        <v>28</v>
      </c>
      <c r="AC19" s="148">
        <f t="shared" si="0"/>
        <v>29</v>
      </c>
      <c r="AD19" s="148">
        <f t="shared" si="0"/>
        <v>30</v>
      </c>
      <c r="AE19" s="148">
        <f t="shared" si="0"/>
        <v>31</v>
      </c>
      <c r="AF19" s="148">
        <f t="shared" si="0"/>
        <v>32</v>
      </c>
      <c r="AG19" s="148">
        <f t="shared" si="0"/>
        <v>33</v>
      </c>
      <c r="AH19" s="148">
        <f t="shared" si="0"/>
        <v>34</v>
      </c>
      <c r="AI19" s="148">
        <f t="shared" si="0"/>
        <v>35</v>
      </c>
      <c r="AJ19" s="14"/>
    </row>
    <row r="20" spans="1:36" ht="30" customHeight="1" x14ac:dyDescent="0.3">
      <c r="A20" s="148"/>
      <c r="B20" s="148" t="s">
        <v>273</v>
      </c>
      <c r="C20" s="123"/>
      <c r="D20" s="123">
        <f>D21+D25</f>
        <v>19.051000000000002</v>
      </c>
      <c r="E20" s="123">
        <f t="shared" ref="E20:AI20" si="1">E21+E25</f>
        <v>19.051000000000002</v>
      </c>
      <c r="F20" s="123">
        <f t="shared" si="1"/>
        <v>19.051000000000002</v>
      </c>
      <c r="G20" s="123">
        <f t="shared" si="1"/>
        <v>19.051000000000002</v>
      </c>
      <c r="H20" s="123">
        <f t="shared" si="1"/>
        <v>19.051000000000002</v>
      </c>
      <c r="I20" s="123">
        <f t="shared" si="1"/>
        <v>19.051000000000002</v>
      </c>
      <c r="J20" s="123">
        <f t="shared" si="1"/>
        <v>19.051000000000002</v>
      </c>
      <c r="K20" s="123">
        <f t="shared" si="1"/>
        <v>0</v>
      </c>
      <c r="L20" s="123">
        <f t="shared" si="1"/>
        <v>0</v>
      </c>
      <c r="M20" s="123">
        <f t="shared" si="1"/>
        <v>0</v>
      </c>
      <c r="N20" s="123">
        <f t="shared" si="1"/>
        <v>0</v>
      </c>
      <c r="O20" s="123">
        <f t="shared" si="1"/>
        <v>0</v>
      </c>
      <c r="P20" s="123">
        <f t="shared" si="1"/>
        <v>0</v>
      </c>
      <c r="Q20" s="123">
        <f t="shared" si="1"/>
        <v>0</v>
      </c>
      <c r="R20" s="123">
        <f t="shared" si="1"/>
        <v>0</v>
      </c>
      <c r="S20" s="123">
        <f t="shared" si="1"/>
        <v>0</v>
      </c>
      <c r="T20" s="123">
        <f t="shared" si="1"/>
        <v>0</v>
      </c>
      <c r="U20" s="123">
        <f t="shared" si="1"/>
        <v>8.3360000000000003</v>
      </c>
      <c r="V20" s="123">
        <f t="shared" si="1"/>
        <v>8.3360000000000003</v>
      </c>
      <c r="W20" s="123">
        <f t="shared" si="1"/>
        <v>0</v>
      </c>
      <c r="X20" s="123">
        <f t="shared" si="1"/>
        <v>0</v>
      </c>
      <c r="Y20" s="123">
        <f t="shared" si="1"/>
        <v>11.986000000000001</v>
      </c>
      <c r="Z20" s="123">
        <f t="shared" si="1"/>
        <v>11.986000000000001</v>
      </c>
      <c r="AA20" s="123">
        <f t="shared" si="1"/>
        <v>0</v>
      </c>
      <c r="AB20" s="123">
        <f t="shared" si="1"/>
        <v>0</v>
      </c>
      <c r="AC20" s="123">
        <f t="shared" si="1"/>
        <v>0</v>
      </c>
      <c r="AD20" s="123">
        <f t="shared" si="1"/>
        <v>0</v>
      </c>
      <c r="AE20" s="123">
        <f t="shared" si="1"/>
        <v>0</v>
      </c>
      <c r="AF20" s="123">
        <f t="shared" si="1"/>
        <v>0</v>
      </c>
      <c r="AG20" s="123">
        <f t="shared" si="1"/>
        <v>0</v>
      </c>
      <c r="AH20" s="123">
        <f t="shared" si="1"/>
        <v>0</v>
      </c>
      <c r="AI20" s="123">
        <f t="shared" si="1"/>
        <v>0</v>
      </c>
    </row>
    <row r="21" spans="1:36" ht="51" customHeight="1" x14ac:dyDescent="0.3">
      <c r="A21" s="119" t="s">
        <v>272</v>
      </c>
      <c r="B21" s="120" t="s">
        <v>312</v>
      </c>
      <c r="C21" s="191" t="s">
        <v>313</v>
      </c>
      <c r="D21" s="123">
        <f>D22+D23+D24</f>
        <v>7.0650000000000004</v>
      </c>
      <c r="E21" s="123">
        <f>E22+E23+E24</f>
        <v>7.0650000000000004</v>
      </c>
      <c r="F21" s="123">
        <f>D21</f>
        <v>7.0650000000000004</v>
      </c>
      <c r="G21" s="123">
        <f>G22+G23+G24</f>
        <v>7.0650000000000004</v>
      </c>
      <c r="H21" s="123">
        <f>H22+H23+H24</f>
        <v>7.0650000000000004</v>
      </c>
      <c r="I21" s="123">
        <f>I22+I23+I24</f>
        <v>7.0650000000000004</v>
      </c>
      <c r="J21" s="123">
        <f>J22+J23+J24</f>
        <v>7.0650000000000004</v>
      </c>
      <c r="K21" s="148">
        <f t="shared" ref="K21:AI21" si="2">K22</f>
        <v>0</v>
      </c>
      <c r="L21" s="148">
        <f t="shared" si="2"/>
        <v>0</v>
      </c>
      <c r="M21" s="148">
        <f t="shared" si="2"/>
        <v>0</v>
      </c>
      <c r="N21" s="148">
        <f t="shared" si="2"/>
        <v>0</v>
      </c>
      <c r="O21" s="148">
        <f t="shared" si="2"/>
        <v>0</v>
      </c>
      <c r="P21" s="148">
        <f t="shared" si="2"/>
        <v>0</v>
      </c>
      <c r="Q21" s="148">
        <f t="shared" si="2"/>
        <v>0</v>
      </c>
      <c r="R21" s="148">
        <f t="shared" si="2"/>
        <v>0</v>
      </c>
      <c r="S21" s="148">
        <f t="shared" si="2"/>
        <v>0</v>
      </c>
      <c r="T21" s="148">
        <f t="shared" si="2"/>
        <v>0</v>
      </c>
      <c r="U21" s="159">
        <f>U22+U23+U24</f>
        <v>8.3360000000000003</v>
      </c>
      <c r="V21" s="159">
        <f>V22+V23+V24</f>
        <v>8.3360000000000003</v>
      </c>
      <c r="W21" s="148">
        <f t="shared" si="2"/>
        <v>0</v>
      </c>
      <c r="X21" s="148">
        <f t="shared" si="2"/>
        <v>0</v>
      </c>
      <c r="Y21" s="159">
        <v>0</v>
      </c>
      <c r="Z21" s="123">
        <f>Z22+Z23+Z24</f>
        <v>0</v>
      </c>
      <c r="AA21" s="148">
        <f t="shared" si="2"/>
        <v>0</v>
      </c>
      <c r="AB21" s="148">
        <f t="shared" si="2"/>
        <v>0</v>
      </c>
      <c r="AC21" s="148">
        <f t="shared" si="2"/>
        <v>0</v>
      </c>
      <c r="AD21" s="148">
        <f t="shared" si="2"/>
        <v>0</v>
      </c>
      <c r="AE21" s="148">
        <f t="shared" si="2"/>
        <v>0</v>
      </c>
      <c r="AF21" s="148">
        <f t="shared" si="2"/>
        <v>0</v>
      </c>
      <c r="AG21" s="148">
        <f t="shared" si="2"/>
        <v>0</v>
      </c>
      <c r="AH21" s="148">
        <f t="shared" si="2"/>
        <v>0</v>
      </c>
      <c r="AI21" s="148">
        <f t="shared" si="2"/>
        <v>0</v>
      </c>
    </row>
    <row r="22" spans="1:36" ht="62.4" x14ac:dyDescent="0.3">
      <c r="A22" s="194" t="s">
        <v>313</v>
      </c>
      <c r="B22" s="91" t="s">
        <v>283</v>
      </c>
      <c r="C22" s="105" t="s">
        <v>272</v>
      </c>
      <c r="D22" s="92">
        <v>3.5009999999999999</v>
      </c>
      <c r="E22" s="92">
        <f>D22</f>
        <v>3.5009999999999999</v>
      </c>
      <c r="F22" s="92">
        <f>D22</f>
        <v>3.5009999999999999</v>
      </c>
      <c r="G22" s="92">
        <v>3.5009999999999999</v>
      </c>
      <c r="H22" s="92">
        <v>3.5009999999999999</v>
      </c>
      <c r="I22" s="92">
        <v>3.5009999999999999</v>
      </c>
      <c r="J22" s="92">
        <v>3.5009999999999999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/>
      <c r="T22" s="92"/>
      <c r="U22" s="166">
        <v>4.1310000000000002</v>
      </c>
      <c r="V22" s="166">
        <v>4.1310000000000002</v>
      </c>
      <c r="W22" s="92"/>
      <c r="X22" s="92"/>
      <c r="Y22" s="189">
        <v>0</v>
      </c>
      <c r="Z22" s="92">
        <v>0</v>
      </c>
      <c r="AA22" s="92"/>
      <c r="AB22" s="92"/>
      <c r="AC22" s="92">
        <v>0</v>
      </c>
      <c r="AD22" s="92">
        <v>0</v>
      </c>
      <c r="AE22" s="92">
        <v>0</v>
      </c>
      <c r="AF22" s="92">
        <v>0</v>
      </c>
      <c r="AG22" s="93">
        <v>0</v>
      </c>
      <c r="AH22" s="93">
        <v>0</v>
      </c>
      <c r="AI22" s="92"/>
      <c r="AJ22" s="14"/>
    </row>
    <row r="23" spans="1:36" ht="33.6" customHeight="1" x14ac:dyDescent="0.3">
      <c r="A23" s="194" t="s">
        <v>315</v>
      </c>
      <c r="B23" s="91" t="s">
        <v>284</v>
      </c>
      <c r="C23" s="105" t="s">
        <v>274</v>
      </c>
      <c r="D23" s="92">
        <v>1.986</v>
      </c>
      <c r="E23" s="92">
        <f>D23</f>
        <v>1.986</v>
      </c>
      <c r="F23" s="92">
        <f>D23</f>
        <v>1.986</v>
      </c>
      <c r="G23" s="92">
        <v>1.986</v>
      </c>
      <c r="H23" s="92">
        <v>1.986</v>
      </c>
      <c r="I23" s="92">
        <v>1.986</v>
      </c>
      <c r="J23" s="92">
        <v>1.986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/>
      <c r="T23" s="92"/>
      <c r="U23" s="166">
        <v>2.343</v>
      </c>
      <c r="V23" s="166">
        <v>2.343</v>
      </c>
      <c r="W23" s="92"/>
      <c r="X23" s="92"/>
      <c r="Y23" s="189">
        <v>0</v>
      </c>
      <c r="Z23" s="92">
        <v>0</v>
      </c>
      <c r="AA23" s="92"/>
      <c r="AB23" s="92"/>
      <c r="AC23" s="92">
        <v>0</v>
      </c>
      <c r="AD23" s="92">
        <v>0</v>
      </c>
      <c r="AE23" s="92">
        <v>0</v>
      </c>
      <c r="AF23" s="92">
        <v>0</v>
      </c>
      <c r="AG23" s="93">
        <v>0</v>
      </c>
      <c r="AH23" s="93">
        <v>0</v>
      </c>
      <c r="AI23" s="92"/>
      <c r="AJ23" s="14"/>
    </row>
    <row r="24" spans="1:36" ht="113.4" customHeight="1" x14ac:dyDescent="0.3">
      <c r="A24" s="194" t="s">
        <v>316</v>
      </c>
      <c r="B24" s="91" t="s">
        <v>285</v>
      </c>
      <c r="C24" s="105" t="s">
        <v>294</v>
      </c>
      <c r="D24" s="92">
        <v>1.5780000000000001</v>
      </c>
      <c r="E24" s="92">
        <f>D24</f>
        <v>1.5780000000000001</v>
      </c>
      <c r="F24" s="92">
        <f>D24</f>
        <v>1.5780000000000001</v>
      </c>
      <c r="G24" s="92">
        <v>1.5780000000000001</v>
      </c>
      <c r="H24" s="92">
        <v>1.5780000000000001</v>
      </c>
      <c r="I24" s="92">
        <v>1.5780000000000001</v>
      </c>
      <c r="J24" s="92">
        <v>1.5780000000000001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/>
      <c r="T24" s="92"/>
      <c r="U24" s="166">
        <v>1.8620000000000001</v>
      </c>
      <c r="V24" s="166">
        <v>1.8620000000000001</v>
      </c>
      <c r="W24" s="92"/>
      <c r="X24" s="92"/>
      <c r="Y24" s="189">
        <v>0</v>
      </c>
      <c r="Z24" s="92">
        <v>0</v>
      </c>
      <c r="AA24" s="92"/>
      <c r="AB24" s="92"/>
      <c r="AC24" s="92">
        <v>0</v>
      </c>
      <c r="AD24" s="92">
        <v>0</v>
      </c>
      <c r="AE24" s="92">
        <v>0</v>
      </c>
      <c r="AF24" s="92">
        <v>0</v>
      </c>
      <c r="AG24" s="93">
        <v>0</v>
      </c>
      <c r="AH24" s="93">
        <v>0</v>
      </c>
      <c r="AI24" s="92"/>
      <c r="AJ24" s="14"/>
    </row>
    <row r="25" spans="1:36" ht="39.75" customHeight="1" x14ac:dyDescent="0.3">
      <c r="A25" s="193" t="s">
        <v>323</v>
      </c>
      <c r="B25" s="122" t="s">
        <v>311</v>
      </c>
      <c r="C25" s="123" t="s">
        <v>314</v>
      </c>
      <c r="D25" s="123">
        <f>D26+D27+D28+D29+D30+D31+D32</f>
        <v>11.986000000000001</v>
      </c>
      <c r="E25" s="123">
        <f>SUM(E26:E32)</f>
        <v>11.986000000000001</v>
      </c>
      <c r="F25" s="123">
        <f>SUM(F26:F32)</f>
        <v>11.986000000000001</v>
      </c>
      <c r="G25" s="123">
        <f>G26+G27+G28+G29+G30+G31+G32</f>
        <v>11.986000000000001</v>
      </c>
      <c r="H25" s="123">
        <f>H26+H27+H28+H29+H30+H31+H32</f>
        <v>11.986000000000001</v>
      </c>
      <c r="I25" s="123">
        <f>I26+I27+I28+I29+I30+I31+I32</f>
        <v>11.986000000000001</v>
      </c>
      <c r="J25" s="123">
        <f>J26+J27+J28+J29+J30+J31+J32</f>
        <v>11.986000000000001</v>
      </c>
      <c r="K25" s="123">
        <f t="shared" ref="K25:AI25" si="3">SUM(K26:K30)</f>
        <v>0</v>
      </c>
      <c r="L25" s="123">
        <f t="shared" si="3"/>
        <v>0</v>
      </c>
      <c r="M25" s="123">
        <f t="shared" si="3"/>
        <v>0</v>
      </c>
      <c r="N25" s="123">
        <f t="shared" si="3"/>
        <v>0</v>
      </c>
      <c r="O25" s="123">
        <f t="shared" si="3"/>
        <v>0</v>
      </c>
      <c r="P25" s="123">
        <f t="shared" si="3"/>
        <v>0</v>
      </c>
      <c r="Q25" s="123">
        <f t="shared" si="3"/>
        <v>0</v>
      </c>
      <c r="R25" s="123">
        <f t="shared" si="3"/>
        <v>0</v>
      </c>
      <c r="S25" s="123">
        <f t="shared" si="3"/>
        <v>0</v>
      </c>
      <c r="T25" s="123">
        <f t="shared" si="3"/>
        <v>0</v>
      </c>
      <c r="U25" s="123">
        <f t="shared" si="3"/>
        <v>0</v>
      </c>
      <c r="V25" s="123">
        <f t="shared" si="3"/>
        <v>0</v>
      </c>
      <c r="W25" s="123">
        <f t="shared" si="3"/>
        <v>0</v>
      </c>
      <c r="X25" s="123">
        <f t="shared" si="3"/>
        <v>0</v>
      </c>
      <c r="Y25" s="190">
        <f>Y26+Y27+Y28+Y29+Y30+Y31+Y32</f>
        <v>11.986000000000001</v>
      </c>
      <c r="Z25" s="123">
        <f>SUM(Z26:Z32)</f>
        <v>11.986000000000001</v>
      </c>
      <c r="AA25" s="123">
        <f t="shared" si="3"/>
        <v>0</v>
      </c>
      <c r="AB25" s="123">
        <f t="shared" si="3"/>
        <v>0</v>
      </c>
      <c r="AC25" s="123">
        <f t="shared" si="3"/>
        <v>0</v>
      </c>
      <c r="AD25" s="123">
        <f t="shared" si="3"/>
        <v>0</v>
      </c>
      <c r="AE25" s="123">
        <f t="shared" si="3"/>
        <v>0</v>
      </c>
      <c r="AF25" s="123">
        <f t="shared" si="3"/>
        <v>0</v>
      </c>
      <c r="AG25" s="123">
        <f t="shared" si="3"/>
        <v>0</v>
      </c>
      <c r="AH25" s="123">
        <f t="shared" si="3"/>
        <v>0</v>
      </c>
      <c r="AI25" s="123">
        <f t="shared" si="3"/>
        <v>0</v>
      </c>
    </row>
    <row r="26" spans="1:36" ht="46.8" x14ac:dyDescent="0.3">
      <c r="A26" s="194" t="s">
        <v>317</v>
      </c>
      <c r="B26" s="91" t="s">
        <v>286</v>
      </c>
      <c r="C26" s="105" t="s">
        <v>165</v>
      </c>
      <c r="D26" s="109">
        <v>2.4529999999999998</v>
      </c>
      <c r="E26" s="109">
        <f t="shared" ref="E26:E32" si="4">D26</f>
        <v>2.4529999999999998</v>
      </c>
      <c r="F26" s="109">
        <f t="shared" ref="F26:F32" si="5">D26</f>
        <v>2.4529999999999998</v>
      </c>
      <c r="G26" s="109">
        <v>2.4529999999999998</v>
      </c>
      <c r="H26" s="109">
        <v>2.4529999999999998</v>
      </c>
      <c r="I26" s="109">
        <v>2.4529999999999998</v>
      </c>
      <c r="J26" s="109">
        <v>2.4529999999999998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/>
      <c r="T26" s="109"/>
      <c r="U26" s="109">
        <v>0</v>
      </c>
      <c r="V26" s="109">
        <v>0</v>
      </c>
      <c r="W26" s="109"/>
      <c r="X26" s="109"/>
      <c r="Y26" s="109">
        <v>2.4529999999999998</v>
      </c>
      <c r="Z26" s="109">
        <f t="shared" ref="Z26:Z32" si="6">Y26</f>
        <v>2.4529999999999998</v>
      </c>
      <c r="AA26" s="109"/>
      <c r="AB26" s="109"/>
      <c r="AC26" s="92">
        <v>0</v>
      </c>
      <c r="AD26" s="92">
        <v>0</v>
      </c>
      <c r="AE26" s="92">
        <v>0</v>
      </c>
      <c r="AF26" s="92">
        <v>0</v>
      </c>
      <c r="AG26" s="93">
        <v>0</v>
      </c>
      <c r="AH26" s="93">
        <v>0</v>
      </c>
      <c r="AI26" s="109"/>
    </row>
    <row r="27" spans="1:36" ht="46.8" x14ac:dyDescent="0.3">
      <c r="A27" s="194" t="s">
        <v>318</v>
      </c>
      <c r="B27" s="156" t="s">
        <v>287</v>
      </c>
      <c r="C27" s="105" t="s">
        <v>297</v>
      </c>
      <c r="D27" s="109">
        <v>6.3220000000000001</v>
      </c>
      <c r="E27" s="109">
        <f t="shared" si="4"/>
        <v>6.3220000000000001</v>
      </c>
      <c r="F27" s="109">
        <f t="shared" si="5"/>
        <v>6.3220000000000001</v>
      </c>
      <c r="G27" s="109">
        <v>6.3220000000000001</v>
      </c>
      <c r="H27" s="109">
        <v>6.3220000000000001</v>
      </c>
      <c r="I27" s="109">
        <v>6.3220000000000001</v>
      </c>
      <c r="J27" s="109">
        <v>6.3220000000000001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/>
      <c r="T27" s="109"/>
      <c r="U27" s="109">
        <v>0</v>
      </c>
      <c r="V27" s="109">
        <v>0</v>
      </c>
      <c r="W27" s="109"/>
      <c r="X27" s="109"/>
      <c r="Y27" s="109">
        <v>6.3220000000000001</v>
      </c>
      <c r="Z27" s="109">
        <f t="shared" si="6"/>
        <v>6.3220000000000001</v>
      </c>
      <c r="AA27" s="109"/>
      <c r="AB27" s="109"/>
      <c r="AC27" s="92">
        <v>0</v>
      </c>
      <c r="AD27" s="92">
        <v>0</v>
      </c>
      <c r="AE27" s="92">
        <v>0</v>
      </c>
      <c r="AF27" s="92">
        <v>0</v>
      </c>
      <c r="AG27" s="93">
        <v>0</v>
      </c>
      <c r="AH27" s="93">
        <v>0</v>
      </c>
      <c r="AI27" s="109"/>
    </row>
    <row r="28" spans="1:36" x14ac:dyDescent="0.3">
      <c r="A28" s="194" t="s">
        <v>319</v>
      </c>
      <c r="B28" s="30" t="s">
        <v>288</v>
      </c>
      <c r="C28" s="105" t="s">
        <v>180</v>
      </c>
      <c r="D28" s="109">
        <v>0.57999999999999996</v>
      </c>
      <c r="E28" s="109">
        <f t="shared" si="4"/>
        <v>0.57999999999999996</v>
      </c>
      <c r="F28" s="109">
        <f t="shared" si="5"/>
        <v>0.57999999999999996</v>
      </c>
      <c r="G28" s="109">
        <v>0.57999999999999996</v>
      </c>
      <c r="H28" s="109">
        <v>0.57999999999999996</v>
      </c>
      <c r="I28" s="109">
        <v>0.57999999999999996</v>
      </c>
      <c r="J28" s="109">
        <v>0.57999999999999996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/>
      <c r="T28" s="109"/>
      <c r="U28" s="109">
        <v>0</v>
      </c>
      <c r="V28" s="109">
        <v>0</v>
      </c>
      <c r="W28" s="109"/>
      <c r="X28" s="109"/>
      <c r="Y28" s="109">
        <v>0.57999999999999996</v>
      </c>
      <c r="Z28" s="109">
        <f t="shared" si="6"/>
        <v>0.57999999999999996</v>
      </c>
      <c r="AA28" s="109"/>
      <c r="AB28" s="109"/>
      <c r="AC28" s="92">
        <v>0</v>
      </c>
      <c r="AD28" s="92">
        <v>0</v>
      </c>
      <c r="AE28" s="92">
        <v>0</v>
      </c>
      <c r="AF28" s="92">
        <v>0</v>
      </c>
      <c r="AG28" s="93">
        <v>0</v>
      </c>
      <c r="AH28" s="93">
        <v>0</v>
      </c>
      <c r="AI28" s="109"/>
    </row>
    <row r="29" spans="1:36" ht="31.2" x14ac:dyDescent="0.3">
      <c r="A29" s="194" t="s">
        <v>320</v>
      </c>
      <c r="B29" s="156" t="s">
        <v>289</v>
      </c>
      <c r="C29" s="105" t="s">
        <v>181</v>
      </c>
      <c r="D29" s="109">
        <v>0.40799999999999997</v>
      </c>
      <c r="E29" s="109">
        <f t="shared" si="4"/>
        <v>0.40799999999999997</v>
      </c>
      <c r="F29" s="109">
        <f t="shared" si="5"/>
        <v>0.40799999999999997</v>
      </c>
      <c r="G29" s="109">
        <v>0.40799999999999997</v>
      </c>
      <c r="H29" s="109">
        <v>0.40799999999999997</v>
      </c>
      <c r="I29" s="109">
        <v>0.40799999999999997</v>
      </c>
      <c r="J29" s="109">
        <v>0.40799999999999997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/>
      <c r="T29" s="109"/>
      <c r="U29" s="109">
        <v>0</v>
      </c>
      <c r="V29" s="109">
        <v>0</v>
      </c>
      <c r="W29" s="109"/>
      <c r="X29" s="109"/>
      <c r="Y29" s="109">
        <v>0.40799999999999997</v>
      </c>
      <c r="Z29" s="109">
        <f t="shared" si="6"/>
        <v>0.40799999999999997</v>
      </c>
      <c r="AA29" s="109"/>
      <c r="AB29" s="109"/>
      <c r="AC29" s="92">
        <v>0</v>
      </c>
      <c r="AD29" s="92">
        <v>0</v>
      </c>
      <c r="AE29" s="92">
        <v>0</v>
      </c>
      <c r="AF29" s="92">
        <v>0</v>
      </c>
      <c r="AG29" s="93">
        <v>0</v>
      </c>
      <c r="AH29" s="93">
        <v>0</v>
      </c>
      <c r="AI29" s="109"/>
    </row>
    <row r="30" spans="1:36" x14ac:dyDescent="0.3">
      <c r="A30" s="194" t="s">
        <v>320</v>
      </c>
      <c r="B30" s="156" t="s">
        <v>290</v>
      </c>
      <c r="C30" s="105" t="s">
        <v>298</v>
      </c>
      <c r="D30" s="109">
        <v>0.49299999999999999</v>
      </c>
      <c r="E30" s="109">
        <f t="shared" si="4"/>
        <v>0.49299999999999999</v>
      </c>
      <c r="F30" s="109">
        <f t="shared" si="5"/>
        <v>0.49299999999999999</v>
      </c>
      <c r="G30" s="109">
        <v>0.49299999999999999</v>
      </c>
      <c r="H30" s="109">
        <v>0.49299999999999999</v>
      </c>
      <c r="I30" s="109">
        <v>0.49299999999999999</v>
      </c>
      <c r="J30" s="109">
        <v>0.49299999999999999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/>
      <c r="T30" s="109"/>
      <c r="U30" s="109">
        <v>0</v>
      </c>
      <c r="V30" s="109">
        <v>0</v>
      </c>
      <c r="W30" s="109"/>
      <c r="X30" s="109"/>
      <c r="Y30" s="109">
        <v>0.49299999999999999</v>
      </c>
      <c r="Z30" s="109">
        <f t="shared" si="6"/>
        <v>0.49299999999999999</v>
      </c>
      <c r="AA30" s="109"/>
      <c r="AB30" s="109"/>
      <c r="AC30" s="92">
        <v>0</v>
      </c>
      <c r="AD30" s="92">
        <v>0</v>
      </c>
      <c r="AE30" s="92">
        <v>0</v>
      </c>
      <c r="AF30" s="92">
        <v>0</v>
      </c>
      <c r="AG30" s="93">
        <v>0</v>
      </c>
      <c r="AH30" s="93">
        <v>0</v>
      </c>
      <c r="AI30" s="109"/>
    </row>
    <row r="31" spans="1:36" ht="31.8" customHeight="1" x14ac:dyDescent="0.3">
      <c r="A31" s="157" t="s">
        <v>321</v>
      </c>
      <c r="B31" s="156" t="s">
        <v>291</v>
      </c>
      <c r="C31" s="157" t="s">
        <v>299</v>
      </c>
      <c r="D31" s="109">
        <v>0.97699999999999998</v>
      </c>
      <c r="E31" s="109">
        <f t="shared" si="4"/>
        <v>0.97699999999999998</v>
      </c>
      <c r="F31" s="109">
        <f t="shared" si="5"/>
        <v>0.97699999999999998</v>
      </c>
      <c r="G31" s="109">
        <v>0.97699999999999998</v>
      </c>
      <c r="H31" s="109">
        <v>0.97699999999999998</v>
      </c>
      <c r="I31" s="109">
        <v>0.97699999999999998</v>
      </c>
      <c r="J31" s="109">
        <v>0.97699999999999998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/>
      <c r="T31" s="109"/>
      <c r="U31" s="109">
        <v>0</v>
      </c>
      <c r="V31" s="30"/>
      <c r="W31" s="30"/>
      <c r="X31" s="30"/>
      <c r="Y31" s="109">
        <v>0.97699999999999998</v>
      </c>
      <c r="Z31" s="109">
        <f t="shared" si="6"/>
        <v>0.97699999999999998</v>
      </c>
      <c r="AA31" s="30"/>
      <c r="AB31" s="30"/>
      <c r="AC31" s="92">
        <v>0</v>
      </c>
      <c r="AD31" s="92">
        <v>0</v>
      </c>
      <c r="AE31" s="92">
        <v>0</v>
      </c>
      <c r="AF31" s="92">
        <v>0</v>
      </c>
      <c r="AG31" s="93">
        <v>0</v>
      </c>
      <c r="AH31" s="93">
        <v>0</v>
      </c>
      <c r="AI31" s="109"/>
    </row>
    <row r="32" spans="1:36" ht="31.2" customHeight="1" x14ac:dyDescent="0.3">
      <c r="A32" s="157" t="s">
        <v>322</v>
      </c>
      <c r="B32" s="156" t="s">
        <v>292</v>
      </c>
      <c r="C32" s="157" t="s">
        <v>300</v>
      </c>
      <c r="D32" s="109">
        <v>0.753</v>
      </c>
      <c r="E32" s="109">
        <f t="shared" si="4"/>
        <v>0.753</v>
      </c>
      <c r="F32" s="109">
        <f t="shared" si="5"/>
        <v>0.753</v>
      </c>
      <c r="G32" s="109">
        <v>0.753</v>
      </c>
      <c r="H32" s="109">
        <v>0.753</v>
      </c>
      <c r="I32" s="109">
        <v>0.753</v>
      </c>
      <c r="J32" s="109">
        <v>0.753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/>
      <c r="T32" s="109"/>
      <c r="U32" s="109">
        <v>0</v>
      </c>
      <c r="V32" s="30"/>
      <c r="W32" s="30"/>
      <c r="X32" s="30"/>
      <c r="Y32" s="109">
        <v>0.753</v>
      </c>
      <c r="Z32" s="109">
        <f t="shared" si="6"/>
        <v>0.753</v>
      </c>
      <c r="AA32" s="30"/>
      <c r="AB32" s="30"/>
      <c r="AC32" s="92">
        <v>0</v>
      </c>
      <c r="AD32" s="92">
        <v>0</v>
      </c>
      <c r="AE32" s="92">
        <v>0</v>
      </c>
      <c r="AF32" s="92">
        <v>0</v>
      </c>
      <c r="AG32" s="93">
        <v>0</v>
      </c>
      <c r="AH32" s="93">
        <v>0</v>
      </c>
      <c r="AI32" s="109"/>
    </row>
    <row r="36" spans="1:4" s="129" customFormat="1" ht="18" x14ac:dyDescent="0.35">
      <c r="A36" s="129" t="s">
        <v>309</v>
      </c>
      <c r="D36" s="129" t="s">
        <v>310</v>
      </c>
    </row>
  </sheetData>
  <mergeCells count="35">
    <mergeCell ref="A12:AI12"/>
    <mergeCell ref="A4:AI4"/>
    <mergeCell ref="A6:AI6"/>
    <mergeCell ref="A7:AI7"/>
    <mergeCell ref="A9:AI9"/>
    <mergeCell ref="A10:AI10"/>
    <mergeCell ref="A13:AI13"/>
    <mergeCell ref="A14:AI14"/>
    <mergeCell ref="A15:A18"/>
    <mergeCell ref="B15:B18"/>
    <mergeCell ref="C15:C18"/>
    <mergeCell ref="D15:D18"/>
    <mergeCell ref="E15:F17"/>
    <mergeCell ref="G15:H17"/>
    <mergeCell ref="I15:AB15"/>
    <mergeCell ref="AC15:AD16"/>
    <mergeCell ref="AE15:AH15"/>
    <mergeCell ref="AI15:AI18"/>
    <mergeCell ref="I16:L16"/>
    <mergeCell ref="M16:P16"/>
    <mergeCell ref="Q16:T16"/>
    <mergeCell ref="U16:X16"/>
    <mergeCell ref="Y16:AB16"/>
    <mergeCell ref="AE16:AF17"/>
    <mergeCell ref="AG16:AH17"/>
    <mergeCell ref="I17:J17"/>
    <mergeCell ref="W17:X17"/>
    <mergeCell ref="Y17:Z17"/>
    <mergeCell ref="AA17:AB17"/>
    <mergeCell ref="K17:L17"/>
    <mergeCell ref="M17:N17"/>
    <mergeCell ref="O17:P17"/>
    <mergeCell ref="Q17:R17"/>
    <mergeCell ref="S17:T17"/>
    <mergeCell ref="U17:V17"/>
  </mergeCells>
  <printOptions horizontalCentered="1"/>
  <pageMargins left="0.56999999999999995" right="0.39370078740157483" top="0.78740157480314965" bottom="0.78740157480314965" header="0.51181102362204722" footer="0.51181102362204722"/>
  <pageSetup paperSize="8" scale="31" fitToHeight="0" orientation="landscape" r:id="rId1"/>
  <headerFooter differentFirst="1"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M47"/>
  <sheetViews>
    <sheetView view="pageBreakPreview" topLeftCell="A24" zoomScale="85" zoomScaleNormal="70" zoomScaleSheetLayoutView="85" workbookViewId="0">
      <selection activeCell="C21" sqref="C21:C32"/>
    </sheetView>
  </sheetViews>
  <sheetFormatPr defaultRowHeight="15.6" x14ac:dyDescent="0.3"/>
  <cols>
    <col min="1" max="1" width="8.796875" style="11"/>
    <col min="2" max="2" width="35.5" style="11" customWidth="1"/>
    <col min="3" max="3" width="7.59765625" style="11" customWidth="1"/>
    <col min="4" max="4" width="6.59765625" style="11" bestFit="1" customWidth="1"/>
    <col min="5" max="5" width="7.5" style="11" bestFit="1" customWidth="1"/>
    <col min="6" max="6" width="7.5" style="14" bestFit="1" customWidth="1"/>
    <col min="7" max="7" width="12.09765625" style="14" customWidth="1"/>
    <col min="8" max="8" width="7.5" style="14" customWidth="1"/>
    <col min="9" max="9" width="6.3984375" style="11" customWidth="1"/>
    <col min="10" max="10" width="6.5" style="11" customWidth="1"/>
    <col min="11" max="11" width="6.3984375" style="11" customWidth="1"/>
    <col min="12" max="12" width="10.3984375" style="11" customWidth="1"/>
    <col min="13" max="13" width="7.69921875" style="11" customWidth="1"/>
    <col min="14" max="14" width="8.296875" style="11" customWidth="1"/>
    <col min="15" max="16" width="6.5" style="11" customWidth="1"/>
    <col min="17" max="17" width="10.59765625" style="11" customWidth="1"/>
    <col min="18" max="18" width="8.3984375" style="11" customWidth="1"/>
    <col min="19" max="19" width="8.796875" style="11"/>
    <col min="20" max="20" width="6.09765625" style="11" customWidth="1"/>
    <col min="21" max="21" width="7.5" style="11" customWidth="1"/>
    <col min="22" max="22" width="9.5" style="11" customWidth="1"/>
    <col min="23" max="23" width="7.69921875" style="11" customWidth="1"/>
    <col min="24" max="244" width="8.796875" style="11"/>
    <col min="245" max="245" width="36.8984375" style="11" bestFit="1" customWidth="1"/>
    <col min="246" max="246" width="7.09765625" style="11" customWidth="1"/>
    <col min="247" max="247" width="6" style="11" customWidth="1"/>
    <col min="248" max="248" width="5.69921875" style="11" customWidth="1"/>
    <col min="249" max="249" width="10.5" style="11" customWidth="1"/>
    <col min="250" max="250" width="7.5" style="11" customWidth="1"/>
    <col min="251" max="251" width="6.3984375" style="11" customWidth="1"/>
    <col min="252" max="252" width="6.5" style="11" customWidth="1"/>
    <col min="253" max="253" width="6.3984375" style="11" customWidth="1"/>
    <col min="254" max="254" width="7.8984375" style="11" customWidth="1"/>
    <col min="255" max="255" width="7.69921875" style="11" customWidth="1"/>
    <col min="256" max="259" width="6.5" style="11" customWidth="1"/>
    <col min="260" max="260" width="6.8984375" style="11" customWidth="1"/>
    <col min="261" max="261" width="8.796875" style="11"/>
    <col min="262" max="262" width="6.09765625" style="11" customWidth="1"/>
    <col min="263" max="263" width="7.5" style="11" customWidth="1"/>
    <col min="264" max="264" width="7.59765625" style="11" customWidth="1"/>
    <col min="265" max="265" width="7.69921875" style="11" customWidth="1"/>
    <col min="266" max="266" width="10.09765625" style="11" bestFit="1" customWidth="1"/>
    <col min="267" max="267" width="12" style="11" customWidth="1"/>
    <col min="268" max="268" width="10.19921875" style="11" bestFit="1" customWidth="1"/>
    <col min="269" max="269" width="8.69921875" style="11" bestFit="1" customWidth="1"/>
    <col min="270" max="270" width="7.69921875" style="11" customWidth="1"/>
    <col min="271" max="271" width="9.09765625" style="11" customWidth="1"/>
    <col min="272" max="272" width="9.8984375" style="11" customWidth="1"/>
    <col min="273" max="273" width="7.69921875" style="11" customWidth="1"/>
    <col min="274" max="274" width="9.3984375" style="11" customWidth="1"/>
    <col min="275" max="275" width="8.796875" style="11"/>
    <col min="276" max="276" width="5.8984375" style="11" customWidth="1"/>
    <col min="277" max="277" width="7.09765625" style="11" customWidth="1"/>
    <col min="278" max="278" width="8.09765625" style="11" customWidth="1"/>
    <col min="279" max="279" width="10.19921875" style="11" customWidth="1"/>
    <col min="280" max="500" width="8.796875" style="11"/>
    <col min="501" max="501" width="36.8984375" style="11" bestFit="1" customWidth="1"/>
    <col min="502" max="502" width="7.09765625" style="11" customWidth="1"/>
    <col min="503" max="503" width="6" style="11" customWidth="1"/>
    <col min="504" max="504" width="5.69921875" style="11" customWidth="1"/>
    <col min="505" max="505" width="10.5" style="11" customWidth="1"/>
    <col min="506" max="506" width="7.5" style="11" customWidth="1"/>
    <col min="507" max="507" width="6.3984375" style="11" customWidth="1"/>
    <col min="508" max="508" width="6.5" style="11" customWidth="1"/>
    <col min="509" max="509" width="6.3984375" style="11" customWidth="1"/>
    <col min="510" max="510" width="7.8984375" style="11" customWidth="1"/>
    <col min="511" max="511" width="7.69921875" style="11" customWidth="1"/>
    <col min="512" max="515" width="6.5" style="11" customWidth="1"/>
    <col min="516" max="516" width="6.8984375" style="11" customWidth="1"/>
    <col min="517" max="517" width="8.796875" style="11"/>
    <col min="518" max="518" width="6.09765625" style="11" customWidth="1"/>
    <col min="519" max="519" width="7.5" style="11" customWidth="1"/>
    <col min="520" max="520" width="7.59765625" style="11" customWidth="1"/>
    <col min="521" max="521" width="7.69921875" style="11" customWidth="1"/>
    <col min="522" max="522" width="10.09765625" style="11" bestFit="1" customWidth="1"/>
    <col min="523" max="523" width="12" style="11" customWidth="1"/>
    <col min="524" max="524" width="10.19921875" style="11" bestFit="1" customWidth="1"/>
    <col min="525" max="525" width="8.69921875" style="11" bestFit="1" customWidth="1"/>
    <col min="526" max="526" width="7.69921875" style="11" customWidth="1"/>
    <col min="527" max="527" width="9.09765625" style="11" customWidth="1"/>
    <col min="528" max="528" width="9.8984375" style="11" customWidth="1"/>
    <col min="529" max="529" width="7.69921875" style="11" customWidth="1"/>
    <col min="530" max="530" width="9.3984375" style="11" customWidth="1"/>
    <col min="531" max="531" width="8.796875" style="11"/>
    <col min="532" max="532" width="5.8984375" style="11" customWidth="1"/>
    <col min="533" max="533" width="7.09765625" style="11" customWidth="1"/>
    <col min="534" max="534" width="8.09765625" style="11" customWidth="1"/>
    <col min="535" max="535" width="10.19921875" style="11" customWidth="1"/>
    <col min="536" max="756" width="8.796875" style="11"/>
    <col min="757" max="757" width="36.8984375" style="11" bestFit="1" customWidth="1"/>
    <col min="758" max="758" width="7.09765625" style="11" customWidth="1"/>
    <col min="759" max="759" width="6" style="11" customWidth="1"/>
    <col min="760" max="760" width="5.69921875" style="11" customWidth="1"/>
    <col min="761" max="761" width="10.5" style="11" customWidth="1"/>
    <col min="762" max="762" width="7.5" style="11" customWidth="1"/>
    <col min="763" max="763" width="6.3984375" style="11" customWidth="1"/>
    <col min="764" max="764" width="6.5" style="11" customWidth="1"/>
    <col min="765" max="765" width="6.3984375" style="11" customWidth="1"/>
    <col min="766" max="766" width="7.8984375" style="11" customWidth="1"/>
    <col min="767" max="767" width="7.69921875" style="11" customWidth="1"/>
    <col min="768" max="771" width="6.5" style="11" customWidth="1"/>
    <col min="772" max="772" width="6.8984375" style="11" customWidth="1"/>
    <col min="773" max="773" width="8.796875" style="11"/>
    <col min="774" max="774" width="6.09765625" style="11" customWidth="1"/>
    <col min="775" max="775" width="7.5" style="11" customWidth="1"/>
    <col min="776" max="776" width="7.59765625" style="11" customWidth="1"/>
    <col min="777" max="777" width="7.69921875" style="11" customWidth="1"/>
    <col min="778" max="778" width="10.09765625" style="11" bestFit="1" customWidth="1"/>
    <col min="779" max="779" width="12" style="11" customWidth="1"/>
    <col min="780" max="780" width="10.19921875" style="11" bestFit="1" customWidth="1"/>
    <col min="781" max="781" width="8.69921875" style="11" bestFit="1" customWidth="1"/>
    <col min="782" max="782" width="7.69921875" style="11" customWidth="1"/>
    <col min="783" max="783" width="9.09765625" style="11" customWidth="1"/>
    <col min="784" max="784" width="9.8984375" style="11" customWidth="1"/>
    <col min="785" max="785" width="7.69921875" style="11" customWidth="1"/>
    <col min="786" max="786" width="9.3984375" style="11" customWidth="1"/>
    <col min="787" max="787" width="8.796875" style="11"/>
    <col min="788" max="788" width="5.8984375" style="11" customWidth="1"/>
    <col min="789" max="789" width="7.09765625" style="11" customWidth="1"/>
    <col min="790" max="790" width="8.09765625" style="11" customWidth="1"/>
    <col min="791" max="791" width="10.19921875" style="11" customWidth="1"/>
    <col min="792" max="1012" width="8.796875" style="11"/>
    <col min="1013" max="1013" width="36.8984375" style="11" bestFit="1" customWidth="1"/>
    <col min="1014" max="1014" width="7.09765625" style="11" customWidth="1"/>
    <col min="1015" max="1015" width="6" style="11" customWidth="1"/>
    <col min="1016" max="1016" width="5.69921875" style="11" customWidth="1"/>
    <col min="1017" max="1017" width="10.5" style="11" customWidth="1"/>
    <col min="1018" max="1018" width="7.5" style="11" customWidth="1"/>
    <col min="1019" max="1019" width="6.3984375" style="11" customWidth="1"/>
    <col min="1020" max="1020" width="6.5" style="11" customWidth="1"/>
    <col min="1021" max="1021" width="6.3984375" style="11" customWidth="1"/>
    <col min="1022" max="1022" width="7.8984375" style="11" customWidth="1"/>
    <col min="1023" max="1023" width="7.69921875" style="11" customWidth="1"/>
    <col min="1024" max="1027" width="6.5" style="11" customWidth="1"/>
    <col min="1028" max="1028" width="6.8984375" style="11" customWidth="1"/>
    <col min="1029" max="1029" width="8.796875" style="11"/>
    <col min="1030" max="1030" width="6.09765625" style="11" customWidth="1"/>
    <col min="1031" max="1031" width="7.5" style="11" customWidth="1"/>
    <col min="1032" max="1032" width="7.59765625" style="11" customWidth="1"/>
    <col min="1033" max="1033" width="7.69921875" style="11" customWidth="1"/>
    <col min="1034" max="1034" width="10.09765625" style="11" bestFit="1" customWidth="1"/>
    <col min="1035" max="1035" width="12" style="11" customWidth="1"/>
    <col min="1036" max="1036" width="10.19921875" style="11" bestFit="1" customWidth="1"/>
    <col min="1037" max="1037" width="8.69921875" style="11" bestFit="1" customWidth="1"/>
    <col min="1038" max="1038" width="7.69921875" style="11" customWidth="1"/>
    <col min="1039" max="1039" width="9.09765625" style="11" customWidth="1"/>
    <col min="1040" max="1040" width="9.8984375" style="11" customWidth="1"/>
    <col min="1041" max="1041" width="7.69921875" style="11" customWidth="1"/>
    <col min="1042" max="1042" width="9.3984375" style="11" customWidth="1"/>
    <col min="1043" max="1043" width="8.796875" style="11"/>
    <col min="1044" max="1044" width="5.8984375" style="11" customWidth="1"/>
    <col min="1045" max="1045" width="7.09765625" style="11" customWidth="1"/>
    <col min="1046" max="1046" width="8.09765625" style="11" customWidth="1"/>
    <col min="1047" max="1047" width="10.19921875" style="11" customWidth="1"/>
    <col min="1048" max="1268" width="8.796875" style="11"/>
    <col min="1269" max="1269" width="36.8984375" style="11" bestFit="1" customWidth="1"/>
    <col min="1270" max="1270" width="7.09765625" style="11" customWidth="1"/>
    <col min="1271" max="1271" width="6" style="11" customWidth="1"/>
    <col min="1272" max="1272" width="5.69921875" style="11" customWidth="1"/>
    <col min="1273" max="1273" width="10.5" style="11" customWidth="1"/>
    <col min="1274" max="1274" width="7.5" style="11" customWidth="1"/>
    <col min="1275" max="1275" width="6.3984375" style="11" customWidth="1"/>
    <col min="1276" max="1276" width="6.5" style="11" customWidth="1"/>
    <col min="1277" max="1277" width="6.3984375" style="11" customWidth="1"/>
    <col min="1278" max="1278" width="7.8984375" style="11" customWidth="1"/>
    <col min="1279" max="1279" width="7.69921875" style="11" customWidth="1"/>
    <col min="1280" max="1283" width="6.5" style="11" customWidth="1"/>
    <col min="1284" max="1284" width="6.8984375" style="11" customWidth="1"/>
    <col min="1285" max="1285" width="8.796875" style="11"/>
    <col min="1286" max="1286" width="6.09765625" style="11" customWidth="1"/>
    <col min="1287" max="1287" width="7.5" style="11" customWidth="1"/>
    <col min="1288" max="1288" width="7.59765625" style="11" customWidth="1"/>
    <col min="1289" max="1289" width="7.69921875" style="11" customWidth="1"/>
    <col min="1290" max="1290" width="10.09765625" style="11" bestFit="1" customWidth="1"/>
    <col min="1291" max="1291" width="12" style="11" customWidth="1"/>
    <col min="1292" max="1292" width="10.19921875" style="11" bestFit="1" customWidth="1"/>
    <col min="1293" max="1293" width="8.69921875" style="11" bestFit="1" customWidth="1"/>
    <col min="1294" max="1294" width="7.69921875" style="11" customWidth="1"/>
    <col min="1295" max="1295" width="9.09765625" style="11" customWidth="1"/>
    <col min="1296" max="1296" width="9.8984375" style="11" customWidth="1"/>
    <col min="1297" max="1297" width="7.69921875" style="11" customWidth="1"/>
    <col min="1298" max="1298" width="9.3984375" style="11" customWidth="1"/>
    <col min="1299" max="1299" width="8.796875" style="11"/>
    <col min="1300" max="1300" width="5.8984375" style="11" customWidth="1"/>
    <col min="1301" max="1301" width="7.09765625" style="11" customWidth="1"/>
    <col min="1302" max="1302" width="8.09765625" style="11" customWidth="1"/>
    <col min="1303" max="1303" width="10.19921875" style="11" customWidth="1"/>
    <col min="1304" max="1524" width="8.796875" style="11"/>
    <col min="1525" max="1525" width="36.8984375" style="11" bestFit="1" customWidth="1"/>
    <col min="1526" max="1526" width="7.09765625" style="11" customWidth="1"/>
    <col min="1527" max="1527" width="6" style="11" customWidth="1"/>
    <col min="1528" max="1528" width="5.69921875" style="11" customWidth="1"/>
    <col min="1529" max="1529" width="10.5" style="11" customWidth="1"/>
    <col min="1530" max="1530" width="7.5" style="11" customWidth="1"/>
    <col min="1531" max="1531" width="6.3984375" style="11" customWidth="1"/>
    <col min="1532" max="1532" width="6.5" style="11" customWidth="1"/>
    <col min="1533" max="1533" width="6.3984375" style="11" customWidth="1"/>
    <col min="1534" max="1534" width="7.8984375" style="11" customWidth="1"/>
    <col min="1535" max="1535" width="7.69921875" style="11" customWidth="1"/>
    <col min="1536" max="1539" width="6.5" style="11" customWidth="1"/>
    <col min="1540" max="1540" width="6.8984375" style="11" customWidth="1"/>
    <col min="1541" max="1541" width="8.796875" style="11"/>
    <col min="1542" max="1542" width="6.09765625" style="11" customWidth="1"/>
    <col min="1543" max="1543" width="7.5" style="11" customWidth="1"/>
    <col min="1544" max="1544" width="7.59765625" style="11" customWidth="1"/>
    <col min="1545" max="1545" width="7.69921875" style="11" customWidth="1"/>
    <col min="1546" max="1546" width="10.09765625" style="11" bestFit="1" customWidth="1"/>
    <col min="1547" max="1547" width="12" style="11" customWidth="1"/>
    <col min="1548" max="1548" width="10.19921875" style="11" bestFit="1" customWidth="1"/>
    <col min="1549" max="1549" width="8.69921875" style="11" bestFit="1" customWidth="1"/>
    <col min="1550" max="1550" width="7.69921875" style="11" customWidth="1"/>
    <col min="1551" max="1551" width="9.09765625" style="11" customWidth="1"/>
    <col min="1552" max="1552" width="9.8984375" style="11" customWidth="1"/>
    <col min="1553" max="1553" width="7.69921875" style="11" customWidth="1"/>
    <col min="1554" max="1554" width="9.3984375" style="11" customWidth="1"/>
    <col min="1555" max="1555" width="8.796875" style="11"/>
    <col min="1556" max="1556" width="5.8984375" style="11" customWidth="1"/>
    <col min="1557" max="1557" width="7.09765625" style="11" customWidth="1"/>
    <col min="1558" max="1558" width="8.09765625" style="11" customWidth="1"/>
    <col min="1559" max="1559" width="10.19921875" style="11" customWidth="1"/>
    <col min="1560" max="1780" width="8.796875" style="11"/>
    <col min="1781" max="1781" width="36.8984375" style="11" bestFit="1" customWidth="1"/>
    <col min="1782" max="1782" width="7.09765625" style="11" customWidth="1"/>
    <col min="1783" max="1783" width="6" style="11" customWidth="1"/>
    <col min="1784" max="1784" width="5.69921875" style="11" customWidth="1"/>
    <col min="1785" max="1785" width="10.5" style="11" customWidth="1"/>
    <col min="1786" max="1786" width="7.5" style="11" customWidth="1"/>
    <col min="1787" max="1787" width="6.3984375" style="11" customWidth="1"/>
    <col min="1788" max="1788" width="6.5" style="11" customWidth="1"/>
    <col min="1789" max="1789" width="6.3984375" style="11" customWidth="1"/>
    <col min="1790" max="1790" width="7.8984375" style="11" customWidth="1"/>
    <col min="1791" max="1791" width="7.69921875" style="11" customWidth="1"/>
    <col min="1792" max="1795" width="6.5" style="11" customWidth="1"/>
    <col min="1796" max="1796" width="6.8984375" style="11" customWidth="1"/>
    <col min="1797" max="1797" width="8.796875" style="11"/>
    <col min="1798" max="1798" width="6.09765625" style="11" customWidth="1"/>
    <col min="1799" max="1799" width="7.5" style="11" customWidth="1"/>
    <col min="1800" max="1800" width="7.59765625" style="11" customWidth="1"/>
    <col min="1801" max="1801" width="7.69921875" style="11" customWidth="1"/>
    <col min="1802" max="1802" width="10.09765625" style="11" bestFit="1" customWidth="1"/>
    <col min="1803" max="1803" width="12" style="11" customWidth="1"/>
    <col min="1804" max="1804" width="10.19921875" style="11" bestFit="1" customWidth="1"/>
    <col min="1805" max="1805" width="8.69921875" style="11" bestFit="1" customWidth="1"/>
    <col min="1806" max="1806" width="7.69921875" style="11" customWidth="1"/>
    <col min="1807" max="1807" width="9.09765625" style="11" customWidth="1"/>
    <col min="1808" max="1808" width="9.8984375" style="11" customWidth="1"/>
    <col min="1809" max="1809" width="7.69921875" style="11" customWidth="1"/>
    <col min="1810" max="1810" width="9.3984375" style="11" customWidth="1"/>
    <col min="1811" max="1811" width="8.796875" style="11"/>
    <col min="1812" max="1812" width="5.8984375" style="11" customWidth="1"/>
    <col min="1813" max="1813" width="7.09765625" style="11" customWidth="1"/>
    <col min="1814" max="1814" width="8.09765625" style="11" customWidth="1"/>
    <col min="1815" max="1815" width="10.19921875" style="11" customWidth="1"/>
    <col min="1816" max="2036" width="8.796875" style="11"/>
    <col min="2037" max="2037" width="36.8984375" style="11" bestFit="1" customWidth="1"/>
    <col min="2038" max="2038" width="7.09765625" style="11" customWidth="1"/>
    <col min="2039" max="2039" width="6" style="11" customWidth="1"/>
    <col min="2040" max="2040" width="5.69921875" style="11" customWidth="1"/>
    <col min="2041" max="2041" width="10.5" style="11" customWidth="1"/>
    <col min="2042" max="2042" width="7.5" style="11" customWidth="1"/>
    <col min="2043" max="2043" width="6.3984375" style="11" customWidth="1"/>
    <col min="2044" max="2044" width="6.5" style="11" customWidth="1"/>
    <col min="2045" max="2045" width="6.3984375" style="11" customWidth="1"/>
    <col min="2046" max="2046" width="7.8984375" style="11" customWidth="1"/>
    <col min="2047" max="2047" width="7.69921875" style="11" customWidth="1"/>
    <col min="2048" max="2051" width="6.5" style="11" customWidth="1"/>
    <col min="2052" max="2052" width="6.8984375" style="11" customWidth="1"/>
    <col min="2053" max="2053" width="8.796875" style="11"/>
    <col min="2054" max="2054" width="6.09765625" style="11" customWidth="1"/>
    <col min="2055" max="2055" width="7.5" style="11" customWidth="1"/>
    <col min="2056" max="2056" width="7.59765625" style="11" customWidth="1"/>
    <col min="2057" max="2057" width="7.69921875" style="11" customWidth="1"/>
    <col min="2058" max="2058" width="10.09765625" style="11" bestFit="1" customWidth="1"/>
    <col min="2059" max="2059" width="12" style="11" customWidth="1"/>
    <col min="2060" max="2060" width="10.19921875" style="11" bestFit="1" customWidth="1"/>
    <col min="2061" max="2061" width="8.69921875" style="11" bestFit="1" customWidth="1"/>
    <col min="2062" max="2062" width="7.69921875" style="11" customWidth="1"/>
    <col min="2063" max="2063" width="9.09765625" style="11" customWidth="1"/>
    <col min="2064" max="2064" width="9.8984375" style="11" customWidth="1"/>
    <col min="2065" max="2065" width="7.69921875" style="11" customWidth="1"/>
    <col min="2066" max="2066" width="9.3984375" style="11" customWidth="1"/>
    <col min="2067" max="2067" width="8.796875" style="11"/>
    <col min="2068" max="2068" width="5.8984375" style="11" customWidth="1"/>
    <col min="2069" max="2069" width="7.09765625" style="11" customWidth="1"/>
    <col min="2070" max="2070" width="8.09765625" style="11" customWidth="1"/>
    <col min="2071" max="2071" width="10.19921875" style="11" customWidth="1"/>
    <col min="2072" max="2292" width="8.796875" style="11"/>
    <col min="2293" max="2293" width="36.8984375" style="11" bestFit="1" customWidth="1"/>
    <col min="2294" max="2294" width="7.09765625" style="11" customWidth="1"/>
    <col min="2295" max="2295" width="6" style="11" customWidth="1"/>
    <col min="2296" max="2296" width="5.69921875" style="11" customWidth="1"/>
    <col min="2297" max="2297" width="10.5" style="11" customWidth="1"/>
    <col min="2298" max="2298" width="7.5" style="11" customWidth="1"/>
    <col min="2299" max="2299" width="6.3984375" style="11" customWidth="1"/>
    <col min="2300" max="2300" width="6.5" style="11" customWidth="1"/>
    <col min="2301" max="2301" width="6.3984375" style="11" customWidth="1"/>
    <col min="2302" max="2302" width="7.8984375" style="11" customWidth="1"/>
    <col min="2303" max="2303" width="7.69921875" style="11" customWidth="1"/>
    <col min="2304" max="2307" width="6.5" style="11" customWidth="1"/>
    <col min="2308" max="2308" width="6.8984375" style="11" customWidth="1"/>
    <col min="2309" max="2309" width="8.796875" style="11"/>
    <col min="2310" max="2310" width="6.09765625" style="11" customWidth="1"/>
    <col min="2311" max="2311" width="7.5" style="11" customWidth="1"/>
    <col min="2312" max="2312" width="7.59765625" style="11" customWidth="1"/>
    <col min="2313" max="2313" width="7.69921875" style="11" customWidth="1"/>
    <col min="2314" max="2314" width="10.09765625" style="11" bestFit="1" customWidth="1"/>
    <col min="2315" max="2315" width="12" style="11" customWidth="1"/>
    <col min="2316" max="2316" width="10.19921875" style="11" bestFit="1" customWidth="1"/>
    <col min="2317" max="2317" width="8.69921875" style="11" bestFit="1" customWidth="1"/>
    <col min="2318" max="2318" width="7.69921875" style="11" customWidth="1"/>
    <col min="2319" max="2319" width="9.09765625" style="11" customWidth="1"/>
    <col min="2320" max="2320" width="9.8984375" style="11" customWidth="1"/>
    <col min="2321" max="2321" width="7.69921875" style="11" customWidth="1"/>
    <col min="2322" max="2322" width="9.3984375" style="11" customWidth="1"/>
    <col min="2323" max="2323" width="8.796875" style="11"/>
    <col min="2324" max="2324" width="5.8984375" style="11" customWidth="1"/>
    <col min="2325" max="2325" width="7.09765625" style="11" customWidth="1"/>
    <col min="2326" max="2326" width="8.09765625" style="11" customWidth="1"/>
    <col min="2327" max="2327" width="10.19921875" style="11" customWidth="1"/>
    <col min="2328" max="2548" width="8.796875" style="11"/>
    <col min="2549" max="2549" width="36.8984375" style="11" bestFit="1" customWidth="1"/>
    <col min="2550" max="2550" width="7.09765625" style="11" customWidth="1"/>
    <col min="2551" max="2551" width="6" style="11" customWidth="1"/>
    <col min="2552" max="2552" width="5.69921875" style="11" customWidth="1"/>
    <col min="2553" max="2553" width="10.5" style="11" customWidth="1"/>
    <col min="2554" max="2554" width="7.5" style="11" customWidth="1"/>
    <col min="2555" max="2555" width="6.3984375" style="11" customWidth="1"/>
    <col min="2556" max="2556" width="6.5" style="11" customWidth="1"/>
    <col min="2557" max="2557" width="6.3984375" style="11" customWidth="1"/>
    <col min="2558" max="2558" width="7.8984375" style="11" customWidth="1"/>
    <col min="2559" max="2559" width="7.69921875" style="11" customWidth="1"/>
    <col min="2560" max="2563" width="6.5" style="11" customWidth="1"/>
    <col min="2564" max="2564" width="6.8984375" style="11" customWidth="1"/>
    <col min="2565" max="2565" width="8.796875" style="11"/>
    <col min="2566" max="2566" width="6.09765625" style="11" customWidth="1"/>
    <col min="2567" max="2567" width="7.5" style="11" customWidth="1"/>
    <col min="2568" max="2568" width="7.59765625" style="11" customWidth="1"/>
    <col min="2569" max="2569" width="7.69921875" style="11" customWidth="1"/>
    <col min="2570" max="2570" width="10.09765625" style="11" bestFit="1" customWidth="1"/>
    <col min="2571" max="2571" width="12" style="11" customWidth="1"/>
    <col min="2572" max="2572" width="10.19921875" style="11" bestFit="1" customWidth="1"/>
    <col min="2573" max="2573" width="8.69921875" style="11" bestFit="1" customWidth="1"/>
    <col min="2574" max="2574" width="7.69921875" style="11" customWidth="1"/>
    <col min="2575" max="2575" width="9.09765625" style="11" customWidth="1"/>
    <col min="2576" max="2576" width="9.8984375" style="11" customWidth="1"/>
    <col min="2577" max="2577" width="7.69921875" style="11" customWidth="1"/>
    <col min="2578" max="2578" width="9.3984375" style="11" customWidth="1"/>
    <col min="2579" max="2579" width="8.796875" style="11"/>
    <col min="2580" max="2580" width="5.8984375" style="11" customWidth="1"/>
    <col min="2581" max="2581" width="7.09765625" style="11" customWidth="1"/>
    <col min="2582" max="2582" width="8.09765625" style="11" customWidth="1"/>
    <col min="2583" max="2583" width="10.19921875" style="11" customWidth="1"/>
    <col min="2584" max="2804" width="8.796875" style="11"/>
    <col min="2805" max="2805" width="36.8984375" style="11" bestFit="1" customWidth="1"/>
    <col min="2806" max="2806" width="7.09765625" style="11" customWidth="1"/>
    <col min="2807" max="2807" width="6" style="11" customWidth="1"/>
    <col min="2808" max="2808" width="5.69921875" style="11" customWidth="1"/>
    <col min="2809" max="2809" width="10.5" style="11" customWidth="1"/>
    <col min="2810" max="2810" width="7.5" style="11" customWidth="1"/>
    <col min="2811" max="2811" width="6.3984375" style="11" customWidth="1"/>
    <col min="2812" max="2812" width="6.5" style="11" customWidth="1"/>
    <col min="2813" max="2813" width="6.3984375" style="11" customWidth="1"/>
    <col min="2814" max="2814" width="7.8984375" style="11" customWidth="1"/>
    <col min="2815" max="2815" width="7.69921875" style="11" customWidth="1"/>
    <col min="2816" max="2819" width="6.5" style="11" customWidth="1"/>
    <col min="2820" max="2820" width="6.8984375" style="11" customWidth="1"/>
    <col min="2821" max="2821" width="8.796875" style="11"/>
    <col min="2822" max="2822" width="6.09765625" style="11" customWidth="1"/>
    <col min="2823" max="2823" width="7.5" style="11" customWidth="1"/>
    <col min="2824" max="2824" width="7.59765625" style="11" customWidth="1"/>
    <col min="2825" max="2825" width="7.69921875" style="11" customWidth="1"/>
    <col min="2826" max="2826" width="10.09765625" style="11" bestFit="1" customWidth="1"/>
    <col min="2827" max="2827" width="12" style="11" customWidth="1"/>
    <col min="2828" max="2828" width="10.19921875" style="11" bestFit="1" customWidth="1"/>
    <col min="2829" max="2829" width="8.69921875" style="11" bestFit="1" customWidth="1"/>
    <col min="2830" max="2830" width="7.69921875" style="11" customWidth="1"/>
    <col min="2831" max="2831" width="9.09765625" style="11" customWidth="1"/>
    <col min="2832" max="2832" width="9.8984375" style="11" customWidth="1"/>
    <col min="2833" max="2833" width="7.69921875" style="11" customWidth="1"/>
    <col min="2834" max="2834" width="9.3984375" style="11" customWidth="1"/>
    <col min="2835" max="2835" width="8.796875" style="11"/>
    <col min="2836" max="2836" width="5.8984375" style="11" customWidth="1"/>
    <col min="2837" max="2837" width="7.09765625" style="11" customWidth="1"/>
    <col min="2838" max="2838" width="8.09765625" style="11" customWidth="1"/>
    <col min="2839" max="2839" width="10.19921875" style="11" customWidth="1"/>
    <col min="2840" max="3060" width="8.796875" style="11"/>
    <col min="3061" max="3061" width="36.8984375" style="11" bestFit="1" customWidth="1"/>
    <col min="3062" max="3062" width="7.09765625" style="11" customWidth="1"/>
    <col min="3063" max="3063" width="6" style="11" customWidth="1"/>
    <col min="3064" max="3064" width="5.69921875" style="11" customWidth="1"/>
    <col min="3065" max="3065" width="10.5" style="11" customWidth="1"/>
    <col min="3066" max="3066" width="7.5" style="11" customWidth="1"/>
    <col min="3067" max="3067" width="6.3984375" style="11" customWidth="1"/>
    <col min="3068" max="3068" width="6.5" style="11" customWidth="1"/>
    <col min="3069" max="3069" width="6.3984375" style="11" customWidth="1"/>
    <col min="3070" max="3070" width="7.8984375" style="11" customWidth="1"/>
    <col min="3071" max="3071" width="7.69921875" style="11" customWidth="1"/>
    <col min="3072" max="3075" width="6.5" style="11" customWidth="1"/>
    <col min="3076" max="3076" width="6.8984375" style="11" customWidth="1"/>
    <col min="3077" max="3077" width="8.796875" style="11"/>
    <col min="3078" max="3078" width="6.09765625" style="11" customWidth="1"/>
    <col min="3079" max="3079" width="7.5" style="11" customWidth="1"/>
    <col min="3080" max="3080" width="7.59765625" style="11" customWidth="1"/>
    <col min="3081" max="3081" width="7.69921875" style="11" customWidth="1"/>
    <col min="3082" max="3082" width="10.09765625" style="11" bestFit="1" customWidth="1"/>
    <col min="3083" max="3083" width="12" style="11" customWidth="1"/>
    <col min="3084" max="3084" width="10.19921875" style="11" bestFit="1" customWidth="1"/>
    <col min="3085" max="3085" width="8.69921875" style="11" bestFit="1" customWidth="1"/>
    <col min="3086" max="3086" width="7.69921875" style="11" customWidth="1"/>
    <col min="3087" max="3087" width="9.09765625" style="11" customWidth="1"/>
    <col min="3088" max="3088" width="9.8984375" style="11" customWidth="1"/>
    <col min="3089" max="3089" width="7.69921875" style="11" customWidth="1"/>
    <col min="3090" max="3090" width="9.3984375" style="11" customWidth="1"/>
    <col min="3091" max="3091" width="8.796875" style="11"/>
    <col min="3092" max="3092" width="5.8984375" style="11" customWidth="1"/>
    <col min="3093" max="3093" width="7.09765625" style="11" customWidth="1"/>
    <col min="3094" max="3094" width="8.09765625" style="11" customWidth="1"/>
    <col min="3095" max="3095" width="10.19921875" style="11" customWidth="1"/>
    <col min="3096" max="3316" width="8.796875" style="11"/>
    <col min="3317" max="3317" width="36.8984375" style="11" bestFit="1" customWidth="1"/>
    <col min="3318" max="3318" width="7.09765625" style="11" customWidth="1"/>
    <col min="3319" max="3319" width="6" style="11" customWidth="1"/>
    <col min="3320" max="3320" width="5.69921875" style="11" customWidth="1"/>
    <col min="3321" max="3321" width="10.5" style="11" customWidth="1"/>
    <col min="3322" max="3322" width="7.5" style="11" customWidth="1"/>
    <col min="3323" max="3323" width="6.3984375" style="11" customWidth="1"/>
    <col min="3324" max="3324" width="6.5" style="11" customWidth="1"/>
    <col min="3325" max="3325" width="6.3984375" style="11" customWidth="1"/>
    <col min="3326" max="3326" width="7.8984375" style="11" customWidth="1"/>
    <col min="3327" max="3327" width="7.69921875" style="11" customWidth="1"/>
    <col min="3328" max="3331" width="6.5" style="11" customWidth="1"/>
    <col min="3332" max="3332" width="6.8984375" style="11" customWidth="1"/>
    <col min="3333" max="3333" width="8.796875" style="11"/>
    <col min="3334" max="3334" width="6.09765625" style="11" customWidth="1"/>
    <col min="3335" max="3335" width="7.5" style="11" customWidth="1"/>
    <col min="3336" max="3336" width="7.59765625" style="11" customWidth="1"/>
    <col min="3337" max="3337" width="7.69921875" style="11" customWidth="1"/>
    <col min="3338" max="3338" width="10.09765625" style="11" bestFit="1" customWidth="1"/>
    <col min="3339" max="3339" width="12" style="11" customWidth="1"/>
    <col min="3340" max="3340" width="10.19921875" style="11" bestFit="1" customWidth="1"/>
    <col min="3341" max="3341" width="8.69921875" style="11" bestFit="1" customWidth="1"/>
    <col min="3342" max="3342" width="7.69921875" style="11" customWidth="1"/>
    <col min="3343" max="3343" width="9.09765625" style="11" customWidth="1"/>
    <col min="3344" max="3344" width="9.8984375" style="11" customWidth="1"/>
    <col min="3345" max="3345" width="7.69921875" style="11" customWidth="1"/>
    <col min="3346" max="3346" width="9.3984375" style="11" customWidth="1"/>
    <col min="3347" max="3347" width="8.796875" style="11"/>
    <col min="3348" max="3348" width="5.8984375" style="11" customWidth="1"/>
    <col min="3349" max="3349" width="7.09765625" style="11" customWidth="1"/>
    <col min="3350" max="3350" width="8.09765625" style="11" customWidth="1"/>
    <col min="3351" max="3351" width="10.19921875" style="11" customWidth="1"/>
    <col min="3352" max="3572" width="8.796875" style="11"/>
    <col min="3573" max="3573" width="36.8984375" style="11" bestFit="1" customWidth="1"/>
    <col min="3574" max="3574" width="7.09765625" style="11" customWidth="1"/>
    <col min="3575" max="3575" width="6" style="11" customWidth="1"/>
    <col min="3576" max="3576" width="5.69921875" style="11" customWidth="1"/>
    <col min="3577" max="3577" width="10.5" style="11" customWidth="1"/>
    <col min="3578" max="3578" width="7.5" style="11" customWidth="1"/>
    <col min="3579" max="3579" width="6.3984375" style="11" customWidth="1"/>
    <col min="3580" max="3580" width="6.5" style="11" customWidth="1"/>
    <col min="3581" max="3581" width="6.3984375" style="11" customWidth="1"/>
    <col min="3582" max="3582" width="7.8984375" style="11" customWidth="1"/>
    <col min="3583" max="3583" width="7.69921875" style="11" customWidth="1"/>
    <col min="3584" max="3587" width="6.5" style="11" customWidth="1"/>
    <col min="3588" max="3588" width="6.8984375" style="11" customWidth="1"/>
    <col min="3589" max="3589" width="8.796875" style="11"/>
    <col min="3590" max="3590" width="6.09765625" style="11" customWidth="1"/>
    <col min="3591" max="3591" width="7.5" style="11" customWidth="1"/>
    <col min="3592" max="3592" width="7.59765625" style="11" customWidth="1"/>
    <col min="3593" max="3593" width="7.69921875" style="11" customWidth="1"/>
    <col min="3594" max="3594" width="10.09765625" style="11" bestFit="1" customWidth="1"/>
    <col min="3595" max="3595" width="12" style="11" customWidth="1"/>
    <col min="3596" max="3596" width="10.19921875" style="11" bestFit="1" customWidth="1"/>
    <col min="3597" max="3597" width="8.69921875" style="11" bestFit="1" customWidth="1"/>
    <col min="3598" max="3598" width="7.69921875" style="11" customWidth="1"/>
    <col min="3599" max="3599" width="9.09765625" style="11" customWidth="1"/>
    <col min="3600" max="3600" width="9.8984375" style="11" customWidth="1"/>
    <col min="3601" max="3601" width="7.69921875" style="11" customWidth="1"/>
    <col min="3602" max="3602" width="9.3984375" style="11" customWidth="1"/>
    <col min="3603" max="3603" width="8.796875" style="11"/>
    <col min="3604" max="3604" width="5.8984375" style="11" customWidth="1"/>
    <col min="3605" max="3605" width="7.09765625" style="11" customWidth="1"/>
    <col min="3606" max="3606" width="8.09765625" style="11" customWidth="1"/>
    <col min="3607" max="3607" width="10.19921875" style="11" customWidth="1"/>
    <col min="3608" max="3828" width="8.796875" style="11"/>
    <col min="3829" max="3829" width="36.8984375" style="11" bestFit="1" customWidth="1"/>
    <col min="3830" max="3830" width="7.09765625" style="11" customWidth="1"/>
    <col min="3831" max="3831" width="6" style="11" customWidth="1"/>
    <col min="3832" max="3832" width="5.69921875" style="11" customWidth="1"/>
    <col min="3833" max="3833" width="10.5" style="11" customWidth="1"/>
    <col min="3834" max="3834" width="7.5" style="11" customWidth="1"/>
    <col min="3835" max="3835" width="6.3984375" style="11" customWidth="1"/>
    <col min="3836" max="3836" width="6.5" style="11" customWidth="1"/>
    <col min="3837" max="3837" width="6.3984375" style="11" customWidth="1"/>
    <col min="3838" max="3838" width="7.8984375" style="11" customWidth="1"/>
    <col min="3839" max="3839" width="7.69921875" style="11" customWidth="1"/>
    <col min="3840" max="3843" width="6.5" style="11" customWidth="1"/>
    <col min="3844" max="3844" width="6.8984375" style="11" customWidth="1"/>
    <col min="3845" max="3845" width="8.796875" style="11"/>
    <col min="3846" max="3846" width="6.09765625" style="11" customWidth="1"/>
    <col min="3847" max="3847" width="7.5" style="11" customWidth="1"/>
    <col min="3848" max="3848" width="7.59765625" style="11" customWidth="1"/>
    <col min="3849" max="3849" width="7.69921875" style="11" customWidth="1"/>
    <col min="3850" max="3850" width="10.09765625" style="11" bestFit="1" customWidth="1"/>
    <col min="3851" max="3851" width="12" style="11" customWidth="1"/>
    <col min="3852" max="3852" width="10.19921875" style="11" bestFit="1" customWidth="1"/>
    <col min="3853" max="3853" width="8.69921875" style="11" bestFit="1" customWidth="1"/>
    <col min="3854" max="3854" width="7.69921875" style="11" customWidth="1"/>
    <col min="3855" max="3855" width="9.09765625" style="11" customWidth="1"/>
    <col min="3856" max="3856" width="9.8984375" style="11" customWidth="1"/>
    <col min="3857" max="3857" width="7.69921875" style="11" customWidth="1"/>
    <col min="3858" max="3858" width="9.3984375" style="11" customWidth="1"/>
    <col min="3859" max="3859" width="8.796875" style="11"/>
    <col min="3860" max="3860" width="5.8984375" style="11" customWidth="1"/>
    <col min="3861" max="3861" width="7.09765625" style="11" customWidth="1"/>
    <col min="3862" max="3862" width="8.09765625" style="11" customWidth="1"/>
    <col min="3863" max="3863" width="10.19921875" style="11" customWidth="1"/>
    <col min="3864" max="4084" width="8.796875" style="11"/>
    <col min="4085" max="4085" width="36.8984375" style="11" bestFit="1" customWidth="1"/>
    <col min="4086" max="4086" width="7.09765625" style="11" customWidth="1"/>
    <col min="4087" max="4087" width="6" style="11" customWidth="1"/>
    <col min="4088" max="4088" width="5.69921875" style="11" customWidth="1"/>
    <col min="4089" max="4089" width="10.5" style="11" customWidth="1"/>
    <col min="4090" max="4090" width="7.5" style="11" customWidth="1"/>
    <col min="4091" max="4091" width="6.3984375" style="11" customWidth="1"/>
    <col min="4092" max="4092" width="6.5" style="11" customWidth="1"/>
    <col min="4093" max="4093" width="6.3984375" style="11" customWidth="1"/>
    <col min="4094" max="4094" width="7.8984375" style="11" customWidth="1"/>
    <col min="4095" max="4095" width="7.69921875" style="11" customWidth="1"/>
    <col min="4096" max="4099" width="6.5" style="11" customWidth="1"/>
    <col min="4100" max="4100" width="6.8984375" style="11" customWidth="1"/>
    <col min="4101" max="4101" width="8.796875" style="11"/>
    <col min="4102" max="4102" width="6.09765625" style="11" customWidth="1"/>
    <col min="4103" max="4103" width="7.5" style="11" customWidth="1"/>
    <col min="4104" max="4104" width="7.59765625" style="11" customWidth="1"/>
    <col min="4105" max="4105" width="7.69921875" style="11" customWidth="1"/>
    <col min="4106" max="4106" width="10.09765625" style="11" bestFit="1" customWidth="1"/>
    <col min="4107" max="4107" width="12" style="11" customWidth="1"/>
    <col min="4108" max="4108" width="10.19921875" style="11" bestFit="1" customWidth="1"/>
    <col min="4109" max="4109" width="8.69921875" style="11" bestFit="1" customWidth="1"/>
    <col min="4110" max="4110" width="7.69921875" style="11" customWidth="1"/>
    <col min="4111" max="4111" width="9.09765625" style="11" customWidth="1"/>
    <col min="4112" max="4112" width="9.8984375" style="11" customWidth="1"/>
    <col min="4113" max="4113" width="7.69921875" style="11" customWidth="1"/>
    <col min="4114" max="4114" width="9.3984375" style="11" customWidth="1"/>
    <col min="4115" max="4115" width="8.796875" style="11"/>
    <col min="4116" max="4116" width="5.8984375" style="11" customWidth="1"/>
    <col min="4117" max="4117" width="7.09765625" style="11" customWidth="1"/>
    <col min="4118" max="4118" width="8.09765625" style="11" customWidth="1"/>
    <col min="4119" max="4119" width="10.19921875" style="11" customWidth="1"/>
    <col min="4120" max="4340" width="8.796875" style="11"/>
    <col min="4341" max="4341" width="36.8984375" style="11" bestFit="1" customWidth="1"/>
    <col min="4342" max="4342" width="7.09765625" style="11" customWidth="1"/>
    <col min="4343" max="4343" width="6" style="11" customWidth="1"/>
    <col min="4344" max="4344" width="5.69921875" style="11" customWidth="1"/>
    <col min="4345" max="4345" width="10.5" style="11" customWidth="1"/>
    <col min="4346" max="4346" width="7.5" style="11" customWidth="1"/>
    <col min="4347" max="4347" width="6.3984375" style="11" customWidth="1"/>
    <col min="4348" max="4348" width="6.5" style="11" customWidth="1"/>
    <col min="4349" max="4349" width="6.3984375" style="11" customWidth="1"/>
    <col min="4350" max="4350" width="7.8984375" style="11" customWidth="1"/>
    <col min="4351" max="4351" width="7.69921875" style="11" customWidth="1"/>
    <col min="4352" max="4355" width="6.5" style="11" customWidth="1"/>
    <col min="4356" max="4356" width="6.8984375" style="11" customWidth="1"/>
    <col min="4357" max="4357" width="8.796875" style="11"/>
    <col min="4358" max="4358" width="6.09765625" style="11" customWidth="1"/>
    <col min="4359" max="4359" width="7.5" style="11" customWidth="1"/>
    <col min="4360" max="4360" width="7.59765625" style="11" customWidth="1"/>
    <col min="4361" max="4361" width="7.69921875" style="11" customWidth="1"/>
    <col min="4362" max="4362" width="10.09765625" style="11" bestFit="1" customWidth="1"/>
    <col min="4363" max="4363" width="12" style="11" customWidth="1"/>
    <col min="4364" max="4364" width="10.19921875" style="11" bestFit="1" customWidth="1"/>
    <col min="4365" max="4365" width="8.69921875" style="11" bestFit="1" customWidth="1"/>
    <col min="4366" max="4366" width="7.69921875" style="11" customWidth="1"/>
    <col min="4367" max="4367" width="9.09765625" style="11" customWidth="1"/>
    <col min="4368" max="4368" width="9.8984375" style="11" customWidth="1"/>
    <col min="4369" max="4369" width="7.69921875" style="11" customWidth="1"/>
    <col min="4370" max="4370" width="9.3984375" style="11" customWidth="1"/>
    <col min="4371" max="4371" width="8.796875" style="11"/>
    <col min="4372" max="4372" width="5.8984375" style="11" customWidth="1"/>
    <col min="4373" max="4373" width="7.09765625" style="11" customWidth="1"/>
    <col min="4374" max="4374" width="8.09765625" style="11" customWidth="1"/>
    <col min="4375" max="4375" width="10.19921875" style="11" customWidth="1"/>
    <col min="4376" max="4596" width="8.796875" style="11"/>
    <col min="4597" max="4597" width="36.8984375" style="11" bestFit="1" customWidth="1"/>
    <col min="4598" max="4598" width="7.09765625" style="11" customWidth="1"/>
    <col min="4599" max="4599" width="6" style="11" customWidth="1"/>
    <col min="4600" max="4600" width="5.69921875" style="11" customWidth="1"/>
    <col min="4601" max="4601" width="10.5" style="11" customWidth="1"/>
    <col min="4602" max="4602" width="7.5" style="11" customWidth="1"/>
    <col min="4603" max="4603" width="6.3984375" style="11" customWidth="1"/>
    <col min="4604" max="4604" width="6.5" style="11" customWidth="1"/>
    <col min="4605" max="4605" width="6.3984375" style="11" customWidth="1"/>
    <col min="4606" max="4606" width="7.8984375" style="11" customWidth="1"/>
    <col min="4607" max="4607" width="7.69921875" style="11" customWidth="1"/>
    <col min="4608" max="4611" width="6.5" style="11" customWidth="1"/>
    <col min="4612" max="4612" width="6.8984375" style="11" customWidth="1"/>
    <col min="4613" max="4613" width="8.796875" style="11"/>
    <col min="4614" max="4614" width="6.09765625" style="11" customWidth="1"/>
    <col min="4615" max="4615" width="7.5" style="11" customWidth="1"/>
    <col min="4616" max="4616" width="7.59765625" style="11" customWidth="1"/>
    <col min="4617" max="4617" width="7.69921875" style="11" customWidth="1"/>
    <col min="4618" max="4618" width="10.09765625" style="11" bestFit="1" customWidth="1"/>
    <col min="4619" max="4619" width="12" style="11" customWidth="1"/>
    <col min="4620" max="4620" width="10.19921875" style="11" bestFit="1" customWidth="1"/>
    <col min="4621" max="4621" width="8.69921875" style="11" bestFit="1" customWidth="1"/>
    <col min="4622" max="4622" width="7.69921875" style="11" customWidth="1"/>
    <col min="4623" max="4623" width="9.09765625" style="11" customWidth="1"/>
    <col min="4624" max="4624" width="9.8984375" style="11" customWidth="1"/>
    <col min="4625" max="4625" width="7.69921875" style="11" customWidth="1"/>
    <col min="4626" max="4626" width="9.3984375" style="11" customWidth="1"/>
    <col min="4627" max="4627" width="8.796875" style="11"/>
    <col min="4628" max="4628" width="5.8984375" style="11" customWidth="1"/>
    <col min="4629" max="4629" width="7.09765625" style="11" customWidth="1"/>
    <col min="4630" max="4630" width="8.09765625" style="11" customWidth="1"/>
    <col min="4631" max="4631" width="10.19921875" style="11" customWidth="1"/>
    <col min="4632" max="4852" width="8.796875" style="11"/>
    <col min="4853" max="4853" width="36.8984375" style="11" bestFit="1" customWidth="1"/>
    <col min="4854" max="4854" width="7.09765625" style="11" customWidth="1"/>
    <col min="4855" max="4855" width="6" style="11" customWidth="1"/>
    <col min="4856" max="4856" width="5.69921875" style="11" customWidth="1"/>
    <col min="4857" max="4857" width="10.5" style="11" customWidth="1"/>
    <col min="4858" max="4858" width="7.5" style="11" customWidth="1"/>
    <col min="4859" max="4859" width="6.3984375" style="11" customWidth="1"/>
    <col min="4860" max="4860" width="6.5" style="11" customWidth="1"/>
    <col min="4861" max="4861" width="6.3984375" style="11" customWidth="1"/>
    <col min="4862" max="4862" width="7.8984375" style="11" customWidth="1"/>
    <col min="4863" max="4863" width="7.69921875" style="11" customWidth="1"/>
    <col min="4864" max="4867" width="6.5" style="11" customWidth="1"/>
    <col min="4868" max="4868" width="6.8984375" style="11" customWidth="1"/>
    <col min="4869" max="4869" width="8.796875" style="11"/>
    <col min="4870" max="4870" width="6.09765625" style="11" customWidth="1"/>
    <col min="4871" max="4871" width="7.5" style="11" customWidth="1"/>
    <col min="4872" max="4872" width="7.59765625" style="11" customWidth="1"/>
    <col min="4873" max="4873" width="7.69921875" style="11" customWidth="1"/>
    <col min="4874" max="4874" width="10.09765625" style="11" bestFit="1" customWidth="1"/>
    <col min="4875" max="4875" width="12" style="11" customWidth="1"/>
    <col min="4876" max="4876" width="10.19921875" style="11" bestFit="1" customWidth="1"/>
    <col min="4877" max="4877" width="8.69921875" style="11" bestFit="1" customWidth="1"/>
    <col min="4878" max="4878" width="7.69921875" style="11" customWidth="1"/>
    <col min="4879" max="4879" width="9.09765625" style="11" customWidth="1"/>
    <col min="4880" max="4880" width="9.8984375" style="11" customWidth="1"/>
    <col min="4881" max="4881" width="7.69921875" style="11" customWidth="1"/>
    <col min="4882" max="4882" width="9.3984375" style="11" customWidth="1"/>
    <col min="4883" max="4883" width="8.796875" style="11"/>
    <col min="4884" max="4884" width="5.8984375" style="11" customWidth="1"/>
    <col min="4885" max="4885" width="7.09765625" style="11" customWidth="1"/>
    <col min="4886" max="4886" width="8.09765625" style="11" customWidth="1"/>
    <col min="4887" max="4887" width="10.19921875" style="11" customWidth="1"/>
    <col min="4888" max="5108" width="8.796875" style="11"/>
    <col min="5109" max="5109" width="36.8984375" style="11" bestFit="1" customWidth="1"/>
    <col min="5110" max="5110" width="7.09765625" style="11" customWidth="1"/>
    <col min="5111" max="5111" width="6" style="11" customWidth="1"/>
    <col min="5112" max="5112" width="5.69921875" style="11" customWidth="1"/>
    <col min="5113" max="5113" width="10.5" style="11" customWidth="1"/>
    <col min="5114" max="5114" width="7.5" style="11" customWidth="1"/>
    <col min="5115" max="5115" width="6.3984375" style="11" customWidth="1"/>
    <col min="5116" max="5116" width="6.5" style="11" customWidth="1"/>
    <col min="5117" max="5117" width="6.3984375" style="11" customWidth="1"/>
    <col min="5118" max="5118" width="7.8984375" style="11" customWidth="1"/>
    <col min="5119" max="5119" width="7.69921875" style="11" customWidth="1"/>
    <col min="5120" max="5123" width="6.5" style="11" customWidth="1"/>
    <col min="5124" max="5124" width="6.8984375" style="11" customWidth="1"/>
    <col min="5125" max="5125" width="8.796875" style="11"/>
    <col min="5126" max="5126" width="6.09765625" style="11" customWidth="1"/>
    <col min="5127" max="5127" width="7.5" style="11" customWidth="1"/>
    <col min="5128" max="5128" width="7.59765625" style="11" customWidth="1"/>
    <col min="5129" max="5129" width="7.69921875" style="11" customWidth="1"/>
    <col min="5130" max="5130" width="10.09765625" style="11" bestFit="1" customWidth="1"/>
    <col min="5131" max="5131" width="12" style="11" customWidth="1"/>
    <col min="5132" max="5132" width="10.19921875" style="11" bestFit="1" customWidth="1"/>
    <col min="5133" max="5133" width="8.69921875" style="11" bestFit="1" customWidth="1"/>
    <col min="5134" max="5134" width="7.69921875" style="11" customWidth="1"/>
    <col min="5135" max="5135" width="9.09765625" style="11" customWidth="1"/>
    <col min="5136" max="5136" width="9.8984375" style="11" customWidth="1"/>
    <col min="5137" max="5137" width="7.69921875" style="11" customWidth="1"/>
    <col min="5138" max="5138" width="9.3984375" style="11" customWidth="1"/>
    <col min="5139" max="5139" width="8.796875" style="11"/>
    <col min="5140" max="5140" width="5.8984375" style="11" customWidth="1"/>
    <col min="5141" max="5141" width="7.09765625" style="11" customWidth="1"/>
    <col min="5142" max="5142" width="8.09765625" style="11" customWidth="1"/>
    <col min="5143" max="5143" width="10.19921875" style="11" customWidth="1"/>
    <col min="5144" max="5364" width="8.796875" style="11"/>
    <col min="5365" max="5365" width="36.8984375" style="11" bestFit="1" customWidth="1"/>
    <col min="5366" max="5366" width="7.09765625" style="11" customWidth="1"/>
    <col min="5367" max="5367" width="6" style="11" customWidth="1"/>
    <col min="5368" max="5368" width="5.69921875" style="11" customWidth="1"/>
    <col min="5369" max="5369" width="10.5" style="11" customWidth="1"/>
    <col min="5370" max="5370" width="7.5" style="11" customWidth="1"/>
    <col min="5371" max="5371" width="6.3984375" style="11" customWidth="1"/>
    <col min="5372" max="5372" width="6.5" style="11" customWidth="1"/>
    <col min="5373" max="5373" width="6.3984375" style="11" customWidth="1"/>
    <col min="5374" max="5374" width="7.8984375" style="11" customWidth="1"/>
    <col min="5375" max="5375" width="7.69921875" style="11" customWidth="1"/>
    <col min="5376" max="5379" width="6.5" style="11" customWidth="1"/>
    <col min="5380" max="5380" width="6.8984375" style="11" customWidth="1"/>
    <col min="5381" max="5381" width="8.796875" style="11"/>
    <col min="5382" max="5382" width="6.09765625" style="11" customWidth="1"/>
    <col min="5383" max="5383" width="7.5" style="11" customWidth="1"/>
    <col min="5384" max="5384" width="7.59765625" style="11" customWidth="1"/>
    <col min="5385" max="5385" width="7.69921875" style="11" customWidth="1"/>
    <col min="5386" max="5386" width="10.09765625" style="11" bestFit="1" customWidth="1"/>
    <col min="5387" max="5387" width="12" style="11" customWidth="1"/>
    <col min="5388" max="5388" width="10.19921875" style="11" bestFit="1" customWidth="1"/>
    <col min="5389" max="5389" width="8.69921875" style="11" bestFit="1" customWidth="1"/>
    <col min="5390" max="5390" width="7.69921875" style="11" customWidth="1"/>
    <col min="5391" max="5391" width="9.09765625" style="11" customWidth="1"/>
    <col min="5392" max="5392" width="9.8984375" style="11" customWidth="1"/>
    <col min="5393" max="5393" width="7.69921875" style="11" customWidth="1"/>
    <col min="5394" max="5394" width="9.3984375" style="11" customWidth="1"/>
    <col min="5395" max="5395" width="8.796875" style="11"/>
    <col min="5396" max="5396" width="5.8984375" style="11" customWidth="1"/>
    <col min="5397" max="5397" width="7.09765625" style="11" customWidth="1"/>
    <col min="5398" max="5398" width="8.09765625" style="11" customWidth="1"/>
    <col min="5399" max="5399" width="10.19921875" style="11" customWidth="1"/>
    <col min="5400" max="5620" width="8.796875" style="11"/>
    <col min="5621" max="5621" width="36.8984375" style="11" bestFit="1" customWidth="1"/>
    <col min="5622" max="5622" width="7.09765625" style="11" customWidth="1"/>
    <col min="5623" max="5623" width="6" style="11" customWidth="1"/>
    <col min="5624" max="5624" width="5.69921875" style="11" customWidth="1"/>
    <col min="5625" max="5625" width="10.5" style="11" customWidth="1"/>
    <col min="5626" max="5626" width="7.5" style="11" customWidth="1"/>
    <col min="5627" max="5627" width="6.3984375" style="11" customWidth="1"/>
    <col min="5628" max="5628" width="6.5" style="11" customWidth="1"/>
    <col min="5629" max="5629" width="6.3984375" style="11" customWidth="1"/>
    <col min="5630" max="5630" width="7.8984375" style="11" customWidth="1"/>
    <col min="5631" max="5631" width="7.69921875" style="11" customWidth="1"/>
    <col min="5632" max="5635" width="6.5" style="11" customWidth="1"/>
    <col min="5636" max="5636" width="6.8984375" style="11" customWidth="1"/>
    <col min="5637" max="5637" width="8.796875" style="11"/>
    <col min="5638" max="5638" width="6.09765625" style="11" customWidth="1"/>
    <col min="5639" max="5639" width="7.5" style="11" customWidth="1"/>
    <col min="5640" max="5640" width="7.59765625" style="11" customWidth="1"/>
    <col min="5641" max="5641" width="7.69921875" style="11" customWidth="1"/>
    <col min="5642" max="5642" width="10.09765625" style="11" bestFit="1" customWidth="1"/>
    <col min="5643" max="5643" width="12" style="11" customWidth="1"/>
    <col min="5644" max="5644" width="10.19921875" style="11" bestFit="1" customWidth="1"/>
    <col min="5645" max="5645" width="8.69921875" style="11" bestFit="1" customWidth="1"/>
    <col min="5646" max="5646" width="7.69921875" style="11" customWidth="1"/>
    <col min="5647" max="5647" width="9.09765625" style="11" customWidth="1"/>
    <col min="5648" max="5648" width="9.8984375" style="11" customWidth="1"/>
    <col min="5649" max="5649" width="7.69921875" style="11" customWidth="1"/>
    <col min="5650" max="5650" width="9.3984375" style="11" customWidth="1"/>
    <col min="5651" max="5651" width="8.796875" style="11"/>
    <col min="5652" max="5652" width="5.8984375" style="11" customWidth="1"/>
    <col min="5653" max="5653" width="7.09765625" style="11" customWidth="1"/>
    <col min="5654" max="5654" width="8.09765625" style="11" customWidth="1"/>
    <col min="5655" max="5655" width="10.19921875" style="11" customWidth="1"/>
    <col min="5656" max="5876" width="8.796875" style="11"/>
    <col min="5877" max="5877" width="36.8984375" style="11" bestFit="1" customWidth="1"/>
    <col min="5878" max="5878" width="7.09765625" style="11" customWidth="1"/>
    <col min="5879" max="5879" width="6" style="11" customWidth="1"/>
    <col min="5880" max="5880" width="5.69921875" style="11" customWidth="1"/>
    <col min="5881" max="5881" width="10.5" style="11" customWidth="1"/>
    <col min="5882" max="5882" width="7.5" style="11" customWidth="1"/>
    <col min="5883" max="5883" width="6.3984375" style="11" customWidth="1"/>
    <col min="5884" max="5884" width="6.5" style="11" customWidth="1"/>
    <col min="5885" max="5885" width="6.3984375" style="11" customWidth="1"/>
    <col min="5886" max="5886" width="7.8984375" style="11" customWidth="1"/>
    <col min="5887" max="5887" width="7.69921875" style="11" customWidth="1"/>
    <col min="5888" max="5891" width="6.5" style="11" customWidth="1"/>
    <col min="5892" max="5892" width="6.8984375" style="11" customWidth="1"/>
    <col min="5893" max="5893" width="8.796875" style="11"/>
    <col min="5894" max="5894" width="6.09765625" style="11" customWidth="1"/>
    <col min="5895" max="5895" width="7.5" style="11" customWidth="1"/>
    <col min="5896" max="5896" width="7.59765625" style="11" customWidth="1"/>
    <col min="5897" max="5897" width="7.69921875" style="11" customWidth="1"/>
    <col min="5898" max="5898" width="10.09765625" style="11" bestFit="1" customWidth="1"/>
    <col min="5899" max="5899" width="12" style="11" customWidth="1"/>
    <col min="5900" max="5900" width="10.19921875" style="11" bestFit="1" customWidth="1"/>
    <col min="5901" max="5901" width="8.69921875" style="11" bestFit="1" customWidth="1"/>
    <col min="5902" max="5902" width="7.69921875" style="11" customWidth="1"/>
    <col min="5903" max="5903" width="9.09765625" style="11" customWidth="1"/>
    <col min="5904" max="5904" width="9.8984375" style="11" customWidth="1"/>
    <col min="5905" max="5905" width="7.69921875" style="11" customWidth="1"/>
    <col min="5906" max="5906" width="9.3984375" style="11" customWidth="1"/>
    <col min="5907" max="5907" width="8.796875" style="11"/>
    <col min="5908" max="5908" width="5.8984375" style="11" customWidth="1"/>
    <col min="5909" max="5909" width="7.09765625" style="11" customWidth="1"/>
    <col min="5910" max="5910" width="8.09765625" style="11" customWidth="1"/>
    <col min="5911" max="5911" width="10.19921875" style="11" customWidth="1"/>
    <col min="5912" max="6132" width="8.796875" style="11"/>
    <col min="6133" max="6133" width="36.8984375" style="11" bestFit="1" customWidth="1"/>
    <col min="6134" max="6134" width="7.09765625" style="11" customWidth="1"/>
    <col min="6135" max="6135" width="6" style="11" customWidth="1"/>
    <col min="6136" max="6136" width="5.69921875" style="11" customWidth="1"/>
    <col min="6137" max="6137" width="10.5" style="11" customWidth="1"/>
    <col min="6138" max="6138" width="7.5" style="11" customWidth="1"/>
    <col min="6139" max="6139" width="6.3984375" style="11" customWidth="1"/>
    <col min="6140" max="6140" width="6.5" style="11" customWidth="1"/>
    <col min="6141" max="6141" width="6.3984375" style="11" customWidth="1"/>
    <col min="6142" max="6142" width="7.8984375" style="11" customWidth="1"/>
    <col min="6143" max="6143" width="7.69921875" style="11" customWidth="1"/>
    <col min="6144" max="6147" width="6.5" style="11" customWidth="1"/>
    <col min="6148" max="6148" width="6.8984375" style="11" customWidth="1"/>
    <col min="6149" max="6149" width="8.796875" style="11"/>
    <col min="6150" max="6150" width="6.09765625" style="11" customWidth="1"/>
    <col min="6151" max="6151" width="7.5" style="11" customWidth="1"/>
    <col min="6152" max="6152" width="7.59765625" style="11" customWidth="1"/>
    <col min="6153" max="6153" width="7.69921875" style="11" customWidth="1"/>
    <col min="6154" max="6154" width="10.09765625" style="11" bestFit="1" customWidth="1"/>
    <col min="6155" max="6155" width="12" style="11" customWidth="1"/>
    <col min="6156" max="6156" width="10.19921875" style="11" bestFit="1" customWidth="1"/>
    <col min="6157" max="6157" width="8.69921875" style="11" bestFit="1" customWidth="1"/>
    <col min="6158" max="6158" width="7.69921875" style="11" customWidth="1"/>
    <col min="6159" max="6159" width="9.09765625" style="11" customWidth="1"/>
    <col min="6160" max="6160" width="9.8984375" style="11" customWidth="1"/>
    <col min="6161" max="6161" width="7.69921875" style="11" customWidth="1"/>
    <col min="6162" max="6162" width="9.3984375" style="11" customWidth="1"/>
    <col min="6163" max="6163" width="8.796875" style="11"/>
    <col min="6164" max="6164" width="5.8984375" style="11" customWidth="1"/>
    <col min="6165" max="6165" width="7.09765625" style="11" customWidth="1"/>
    <col min="6166" max="6166" width="8.09765625" style="11" customWidth="1"/>
    <col min="6167" max="6167" width="10.19921875" style="11" customWidth="1"/>
    <col min="6168" max="6388" width="8.796875" style="11"/>
    <col min="6389" max="6389" width="36.8984375" style="11" bestFit="1" customWidth="1"/>
    <col min="6390" max="6390" width="7.09765625" style="11" customWidth="1"/>
    <col min="6391" max="6391" width="6" style="11" customWidth="1"/>
    <col min="6392" max="6392" width="5.69921875" style="11" customWidth="1"/>
    <col min="6393" max="6393" width="10.5" style="11" customWidth="1"/>
    <col min="6394" max="6394" width="7.5" style="11" customWidth="1"/>
    <col min="6395" max="6395" width="6.3984375" style="11" customWidth="1"/>
    <col min="6396" max="6396" width="6.5" style="11" customWidth="1"/>
    <col min="6397" max="6397" width="6.3984375" style="11" customWidth="1"/>
    <col min="6398" max="6398" width="7.8984375" style="11" customWidth="1"/>
    <col min="6399" max="6399" width="7.69921875" style="11" customWidth="1"/>
    <col min="6400" max="6403" width="6.5" style="11" customWidth="1"/>
    <col min="6404" max="6404" width="6.8984375" style="11" customWidth="1"/>
    <col min="6405" max="6405" width="8.796875" style="11"/>
    <col min="6406" max="6406" width="6.09765625" style="11" customWidth="1"/>
    <col min="6407" max="6407" width="7.5" style="11" customWidth="1"/>
    <col min="6408" max="6408" width="7.59765625" style="11" customWidth="1"/>
    <col min="6409" max="6409" width="7.69921875" style="11" customWidth="1"/>
    <col min="6410" max="6410" width="10.09765625" style="11" bestFit="1" customWidth="1"/>
    <col min="6411" max="6411" width="12" style="11" customWidth="1"/>
    <col min="6412" max="6412" width="10.19921875" style="11" bestFit="1" customWidth="1"/>
    <col min="6413" max="6413" width="8.69921875" style="11" bestFit="1" customWidth="1"/>
    <col min="6414" max="6414" width="7.69921875" style="11" customWidth="1"/>
    <col min="6415" max="6415" width="9.09765625" style="11" customWidth="1"/>
    <col min="6416" max="6416" width="9.8984375" style="11" customWidth="1"/>
    <col min="6417" max="6417" width="7.69921875" style="11" customWidth="1"/>
    <col min="6418" max="6418" width="9.3984375" style="11" customWidth="1"/>
    <col min="6419" max="6419" width="8.796875" style="11"/>
    <col min="6420" max="6420" width="5.8984375" style="11" customWidth="1"/>
    <col min="6421" max="6421" width="7.09765625" style="11" customWidth="1"/>
    <col min="6422" max="6422" width="8.09765625" style="11" customWidth="1"/>
    <col min="6423" max="6423" width="10.19921875" style="11" customWidth="1"/>
    <col min="6424" max="6644" width="8.796875" style="11"/>
    <col min="6645" max="6645" width="36.8984375" style="11" bestFit="1" customWidth="1"/>
    <col min="6646" max="6646" width="7.09765625" style="11" customWidth="1"/>
    <col min="6647" max="6647" width="6" style="11" customWidth="1"/>
    <col min="6648" max="6648" width="5.69921875" style="11" customWidth="1"/>
    <col min="6649" max="6649" width="10.5" style="11" customWidth="1"/>
    <col min="6650" max="6650" width="7.5" style="11" customWidth="1"/>
    <col min="6651" max="6651" width="6.3984375" style="11" customWidth="1"/>
    <col min="6652" max="6652" width="6.5" style="11" customWidth="1"/>
    <col min="6653" max="6653" width="6.3984375" style="11" customWidth="1"/>
    <col min="6654" max="6654" width="7.8984375" style="11" customWidth="1"/>
    <col min="6655" max="6655" width="7.69921875" style="11" customWidth="1"/>
    <col min="6656" max="6659" width="6.5" style="11" customWidth="1"/>
    <col min="6660" max="6660" width="6.8984375" style="11" customWidth="1"/>
    <col min="6661" max="6661" width="8.796875" style="11"/>
    <col min="6662" max="6662" width="6.09765625" style="11" customWidth="1"/>
    <col min="6663" max="6663" width="7.5" style="11" customWidth="1"/>
    <col min="6664" max="6664" width="7.59765625" style="11" customWidth="1"/>
    <col min="6665" max="6665" width="7.69921875" style="11" customWidth="1"/>
    <col min="6666" max="6666" width="10.09765625" style="11" bestFit="1" customWidth="1"/>
    <col min="6667" max="6667" width="12" style="11" customWidth="1"/>
    <col min="6668" max="6668" width="10.19921875" style="11" bestFit="1" customWidth="1"/>
    <col min="6669" max="6669" width="8.69921875" style="11" bestFit="1" customWidth="1"/>
    <col min="6670" max="6670" width="7.69921875" style="11" customWidth="1"/>
    <col min="6671" max="6671" width="9.09765625" style="11" customWidth="1"/>
    <col min="6672" max="6672" width="9.8984375" style="11" customWidth="1"/>
    <col min="6673" max="6673" width="7.69921875" style="11" customWidth="1"/>
    <col min="6674" max="6674" width="9.3984375" style="11" customWidth="1"/>
    <col min="6675" max="6675" width="8.796875" style="11"/>
    <col min="6676" max="6676" width="5.8984375" style="11" customWidth="1"/>
    <col min="6677" max="6677" width="7.09765625" style="11" customWidth="1"/>
    <col min="6678" max="6678" width="8.09765625" style="11" customWidth="1"/>
    <col min="6679" max="6679" width="10.19921875" style="11" customWidth="1"/>
    <col min="6680" max="6900" width="8.796875" style="11"/>
    <col min="6901" max="6901" width="36.8984375" style="11" bestFit="1" customWidth="1"/>
    <col min="6902" max="6902" width="7.09765625" style="11" customWidth="1"/>
    <col min="6903" max="6903" width="6" style="11" customWidth="1"/>
    <col min="6904" max="6904" width="5.69921875" style="11" customWidth="1"/>
    <col min="6905" max="6905" width="10.5" style="11" customWidth="1"/>
    <col min="6906" max="6906" width="7.5" style="11" customWidth="1"/>
    <col min="6907" max="6907" width="6.3984375" style="11" customWidth="1"/>
    <col min="6908" max="6908" width="6.5" style="11" customWidth="1"/>
    <col min="6909" max="6909" width="6.3984375" style="11" customWidth="1"/>
    <col min="6910" max="6910" width="7.8984375" style="11" customWidth="1"/>
    <col min="6911" max="6911" width="7.69921875" style="11" customWidth="1"/>
    <col min="6912" max="6915" width="6.5" style="11" customWidth="1"/>
    <col min="6916" max="6916" width="6.8984375" style="11" customWidth="1"/>
    <col min="6917" max="6917" width="8.796875" style="11"/>
    <col min="6918" max="6918" width="6.09765625" style="11" customWidth="1"/>
    <col min="6919" max="6919" width="7.5" style="11" customWidth="1"/>
    <col min="6920" max="6920" width="7.59765625" style="11" customWidth="1"/>
    <col min="6921" max="6921" width="7.69921875" style="11" customWidth="1"/>
    <col min="6922" max="6922" width="10.09765625" style="11" bestFit="1" customWidth="1"/>
    <col min="6923" max="6923" width="12" style="11" customWidth="1"/>
    <col min="6924" max="6924" width="10.19921875" style="11" bestFit="1" customWidth="1"/>
    <col min="6925" max="6925" width="8.69921875" style="11" bestFit="1" customWidth="1"/>
    <col min="6926" max="6926" width="7.69921875" style="11" customWidth="1"/>
    <col min="6927" max="6927" width="9.09765625" style="11" customWidth="1"/>
    <col min="6928" max="6928" width="9.8984375" style="11" customWidth="1"/>
    <col min="6929" max="6929" width="7.69921875" style="11" customWidth="1"/>
    <col min="6930" max="6930" width="9.3984375" style="11" customWidth="1"/>
    <col min="6931" max="6931" width="8.796875" style="11"/>
    <col min="6932" max="6932" width="5.8984375" style="11" customWidth="1"/>
    <col min="6933" max="6933" width="7.09765625" style="11" customWidth="1"/>
    <col min="6934" max="6934" width="8.09765625" style="11" customWidth="1"/>
    <col min="6935" max="6935" width="10.19921875" style="11" customWidth="1"/>
    <col min="6936" max="7156" width="8.796875" style="11"/>
    <col min="7157" max="7157" width="36.8984375" style="11" bestFit="1" customWidth="1"/>
    <col min="7158" max="7158" width="7.09765625" style="11" customWidth="1"/>
    <col min="7159" max="7159" width="6" style="11" customWidth="1"/>
    <col min="7160" max="7160" width="5.69921875" style="11" customWidth="1"/>
    <col min="7161" max="7161" width="10.5" style="11" customWidth="1"/>
    <col min="7162" max="7162" width="7.5" style="11" customWidth="1"/>
    <col min="7163" max="7163" width="6.3984375" style="11" customWidth="1"/>
    <col min="7164" max="7164" width="6.5" style="11" customWidth="1"/>
    <col min="7165" max="7165" width="6.3984375" style="11" customWidth="1"/>
    <col min="7166" max="7166" width="7.8984375" style="11" customWidth="1"/>
    <col min="7167" max="7167" width="7.69921875" style="11" customWidth="1"/>
    <col min="7168" max="7171" width="6.5" style="11" customWidth="1"/>
    <col min="7172" max="7172" width="6.8984375" style="11" customWidth="1"/>
    <col min="7173" max="7173" width="8.796875" style="11"/>
    <col min="7174" max="7174" width="6.09765625" style="11" customWidth="1"/>
    <col min="7175" max="7175" width="7.5" style="11" customWidth="1"/>
    <col min="7176" max="7176" width="7.59765625" style="11" customWidth="1"/>
    <col min="7177" max="7177" width="7.69921875" style="11" customWidth="1"/>
    <col min="7178" max="7178" width="10.09765625" style="11" bestFit="1" customWidth="1"/>
    <col min="7179" max="7179" width="12" style="11" customWidth="1"/>
    <col min="7180" max="7180" width="10.19921875" style="11" bestFit="1" customWidth="1"/>
    <col min="7181" max="7181" width="8.69921875" style="11" bestFit="1" customWidth="1"/>
    <col min="7182" max="7182" width="7.69921875" style="11" customWidth="1"/>
    <col min="7183" max="7183" width="9.09765625" style="11" customWidth="1"/>
    <col min="7184" max="7184" width="9.8984375" style="11" customWidth="1"/>
    <col min="7185" max="7185" width="7.69921875" style="11" customWidth="1"/>
    <col min="7186" max="7186" width="9.3984375" style="11" customWidth="1"/>
    <col min="7187" max="7187" width="8.796875" style="11"/>
    <col min="7188" max="7188" width="5.8984375" style="11" customWidth="1"/>
    <col min="7189" max="7189" width="7.09765625" style="11" customWidth="1"/>
    <col min="7190" max="7190" width="8.09765625" style="11" customWidth="1"/>
    <col min="7191" max="7191" width="10.19921875" style="11" customWidth="1"/>
    <col min="7192" max="7412" width="8.796875" style="11"/>
    <col min="7413" max="7413" width="36.8984375" style="11" bestFit="1" customWidth="1"/>
    <col min="7414" max="7414" width="7.09765625" style="11" customWidth="1"/>
    <col min="7415" max="7415" width="6" style="11" customWidth="1"/>
    <col min="7416" max="7416" width="5.69921875" style="11" customWidth="1"/>
    <col min="7417" max="7417" width="10.5" style="11" customWidth="1"/>
    <col min="7418" max="7418" width="7.5" style="11" customWidth="1"/>
    <col min="7419" max="7419" width="6.3984375" style="11" customWidth="1"/>
    <col min="7420" max="7420" width="6.5" style="11" customWidth="1"/>
    <col min="7421" max="7421" width="6.3984375" style="11" customWidth="1"/>
    <col min="7422" max="7422" width="7.8984375" style="11" customWidth="1"/>
    <col min="7423" max="7423" width="7.69921875" style="11" customWidth="1"/>
    <col min="7424" max="7427" width="6.5" style="11" customWidth="1"/>
    <col min="7428" max="7428" width="6.8984375" style="11" customWidth="1"/>
    <col min="7429" max="7429" width="8.796875" style="11"/>
    <col min="7430" max="7430" width="6.09765625" style="11" customWidth="1"/>
    <col min="7431" max="7431" width="7.5" style="11" customWidth="1"/>
    <col min="7432" max="7432" width="7.59765625" style="11" customWidth="1"/>
    <col min="7433" max="7433" width="7.69921875" style="11" customWidth="1"/>
    <col min="7434" max="7434" width="10.09765625" style="11" bestFit="1" customWidth="1"/>
    <col min="7435" max="7435" width="12" style="11" customWidth="1"/>
    <col min="7436" max="7436" width="10.19921875" style="11" bestFit="1" customWidth="1"/>
    <col min="7437" max="7437" width="8.69921875" style="11" bestFit="1" customWidth="1"/>
    <col min="7438" max="7438" width="7.69921875" style="11" customWidth="1"/>
    <col min="7439" max="7439" width="9.09765625" style="11" customWidth="1"/>
    <col min="7440" max="7440" width="9.8984375" style="11" customWidth="1"/>
    <col min="7441" max="7441" width="7.69921875" style="11" customWidth="1"/>
    <col min="7442" max="7442" width="9.3984375" style="11" customWidth="1"/>
    <col min="7443" max="7443" width="8.796875" style="11"/>
    <col min="7444" max="7444" width="5.8984375" style="11" customWidth="1"/>
    <col min="7445" max="7445" width="7.09765625" style="11" customWidth="1"/>
    <col min="7446" max="7446" width="8.09765625" style="11" customWidth="1"/>
    <col min="7447" max="7447" width="10.19921875" style="11" customWidth="1"/>
    <col min="7448" max="7668" width="8.796875" style="11"/>
    <col min="7669" max="7669" width="36.8984375" style="11" bestFit="1" customWidth="1"/>
    <col min="7670" max="7670" width="7.09765625" style="11" customWidth="1"/>
    <col min="7671" max="7671" width="6" style="11" customWidth="1"/>
    <col min="7672" max="7672" width="5.69921875" style="11" customWidth="1"/>
    <col min="7673" max="7673" width="10.5" style="11" customWidth="1"/>
    <col min="7674" max="7674" width="7.5" style="11" customWidth="1"/>
    <col min="7675" max="7675" width="6.3984375" style="11" customWidth="1"/>
    <col min="7676" max="7676" width="6.5" style="11" customWidth="1"/>
    <col min="7677" max="7677" width="6.3984375" style="11" customWidth="1"/>
    <col min="7678" max="7678" width="7.8984375" style="11" customWidth="1"/>
    <col min="7679" max="7679" width="7.69921875" style="11" customWidth="1"/>
    <col min="7680" max="7683" width="6.5" style="11" customWidth="1"/>
    <col min="7684" max="7684" width="6.8984375" style="11" customWidth="1"/>
    <col min="7685" max="7685" width="8.796875" style="11"/>
    <col min="7686" max="7686" width="6.09765625" style="11" customWidth="1"/>
    <col min="7687" max="7687" width="7.5" style="11" customWidth="1"/>
    <col min="7688" max="7688" width="7.59765625" style="11" customWidth="1"/>
    <col min="7689" max="7689" width="7.69921875" style="11" customWidth="1"/>
    <col min="7690" max="7690" width="10.09765625" style="11" bestFit="1" customWidth="1"/>
    <col min="7691" max="7691" width="12" style="11" customWidth="1"/>
    <col min="7692" max="7692" width="10.19921875" style="11" bestFit="1" customWidth="1"/>
    <col min="7693" max="7693" width="8.69921875" style="11" bestFit="1" customWidth="1"/>
    <col min="7694" max="7694" width="7.69921875" style="11" customWidth="1"/>
    <col min="7695" max="7695" width="9.09765625" style="11" customWidth="1"/>
    <col min="7696" max="7696" width="9.8984375" style="11" customWidth="1"/>
    <col min="7697" max="7697" width="7.69921875" style="11" customWidth="1"/>
    <col min="7698" max="7698" width="9.3984375" style="11" customWidth="1"/>
    <col min="7699" max="7699" width="8.796875" style="11"/>
    <col min="7700" max="7700" width="5.8984375" style="11" customWidth="1"/>
    <col min="7701" max="7701" width="7.09765625" style="11" customWidth="1"/>
    <col min="7702" max="7702" width="8.09765625" style="11" customWidth="1"/>
    <col min="7703" max="7703" width="10.19921875" style="11" customWidth="1"/>
    <col min="7704" max="7924" width="8.796875" style="11"/>
    <col min="7925" max="7925" width="36.8984375" style="11" bestFit="1" customWidth="1"/>
    <col min="7926" max="7926" width="7.09765625" style="11" customWidth="1"/>
    <col min="7927" max="7927" width="6" style="11" customWidth="1"/>
    <col min="7928" max="7928" width="5.69921875" style="11" customWidth="1"/>
    <col min="7929" max="7929" width="10.5" style="11" customWidth="1"/>
    <col min="7930" max="7930" width="7.5" style="11" customWidth="1"/>
    <col min="7931" max="7931" width="6.3984375" style="11" customWidth="1"/>
    <col min="7932" max="7932" width="6.5" style="11" customWidth="1"/>
    <col min="7933" max="7933" width="6.3984375" style="11" customWidth="1"/>
    <col min="7934" max="7934" width="7.8984375" style="11" customWidth="1"/>
    <col min="7935" max="7935" width="7.69921875" style="11" customWidth="1"/>
    <col min="7936" max="7939" width="6.5" style="11" customWidth="1"/>
    <col min="7940" max="7940" width="6.8984375" style="11" customWidth="1"/>
    <col min="7941" max="7941" width="8.796875" style="11"/>
    <col min="7942" max="7942" width="6.09765625" style="11" customWidth="1"/>
    <col min="7943" max="7943" width="7.5" style="11" customWidth="1"/>
    <col min="7944" max="7944" width="7.59765625" style="11" customWidth="1"/>
    <col min="7945" max="7945" width="7.69921875" style="11" customWidth="1"/>
    <col min="7946" max="7946" width="10.09765625" style="11" bestFit="1" customWidth="1"/>
    <col min="7947" max="7947" width="12" style="11" customWidth="1"/>
    <col min="7948" max="7948" width="10.19921875" style="11" bestFit="1" customWidth="1"/>
    <col min="7949" max="7949" width="8.69921875" style="11" bestFit="1" customWidth="1"/>
    <col min="7950" max="7950" width="7.69921875" style="11" customWidth="1"/>
    <col min="7951" max="7951" width="9.09765625" style="11" customWidth="1"/>
    <col min="7952" max="7952" width="9.8984375" style="11" customWidth="1"/>
    <col min="7953" max="7953" width="7.69921875" style="11" customWidth="1"/>
    <col min="7954" max="7954" width="9.3984375" style="11" customWidth="1"/>
    <col min="7955" max="7955" width="8.796875" style="11"/>
    <col min="7956" max="7956" width="5.8984375" style="11" customWidth="1"/>
    <col min="7957" max="7957" width="7.09765625" style="11" customWidth="1"/>
    <col min="7958" max="7958" width="8.09765625" style="11" customWidth="1"/>
    <col min="7959" max="7959" width="10.19921875" style="11" customWidth="1"/>
    <col min="7960" max="8180" width="8.796875" style="11"/>
    <col min="8181" max="8181" width="36.8984375" style="11" bestFit="1" customWidth="1"/>
    <col min="8182" max="8182" width="7.09765625" style="11" customWidth="1"/>
    <col min="8183" max="8183" width="6" style="11" customWidth="1"/>
    <col min="8184" max="8184" width="5.69921875" style="11" customWidth="1"/>
    <col min="8185" max="8185" width="10.5" style="11" customWidth="1"/>
    <col min="8186" max="8186" width="7.5" style="11" customWidth="1"/>
    <col min="8187" max="8187" width="6.3984375" style="11" customWidth="1"/>
    <col min="8188" max="8188" width="6.5" style="11" customWidth="1"/>
    <col min="8189" max="8189" width="6.3984375" style="11" customWidth="1"/>
    <col min="8190" max="8190" width="7.8984375" style="11" customWidth="1"/>
    <col min="8191" max="8191" width="7.69921875" style="11" customWidth="1"/>
    <col min="8192" max="8195" width="6.5" style="11" customWidth="1"/>
    <col min="8196" max="8196" width="6.8984375" style="11" customWidth="1"/>
    <col min="8197" max="8197" width="8.796875" style="11"/>
    <col min="8198" max="8198" width="6.09765625" style="11" customWidth="1"/>
    <col min="8199" max="8199" width="7.5" style="11" customWidth="1"/>
    <col min="8200" max="8200" width="7.59765625" style="11" customWidth="1"/>
    <col min="8201" max="8201" width="7.69921875" style="11" customWidth="1"/>
    <col min="8202" max="8202" width="10.09765625" style="11" bestFit="1" customWidth="1"/>
    <col min="8203" max="8203" width="12" style="11" customWidth="1"/>
    <col min="8204" max="8204" width="10.19921875" style="11" bestFit="1" customWidth="1"/>
    <col min="8205" max="8205" width="8.69921875" style="11" bestFit="1" customWidth="1"/>
    <col min="8206" max="8206" width="7.69921875" style="11" customWidth="1"/>
    <col min="8207" max="8207" width="9.09765625" style="11" customWidth="1"/>
    <col min="8208" max="8208" width="9.8984375" style="11" customWidth="1"/>
    <col min="8209" max="8209" width="7.69921875" style="11" customWidth="1"/>
    <col min="8210" max="8210" width="9.3984375" style="11" customWidth="1"/>
    <col min="8211" max="8211" width="8.796875" style="11"/>
    <col min="8212" max="8212" width="5.8984375" style="11" customWidth="1"/>
    <col min="8213" max="8213" width="7.09765625" style="11" customWidth="1"/>
    <col min="8214" max="8214" width="8.09765625" style="11" customWidth="1"/>
    <col min="8215" max="8215" width="10.19921875" style="11" customWidth="1"/>
    <col min="8216" max="8436" width="8.796875" style="11"/>
    <col min="8437" max="8437" width="36.8984375" style="11" bestFit="1" customWidth="1"/>
    <col min="8438" max="8438" width="7.09765625" style="11" customWidth="1"/>
    <col min="8439" max="8439" width="6" style="11" customWidth="1"/>
    <col min="8440" max="8440" width="5.69921875" style="11" customWidth="1"/>
    <col min="8441" max="8441" width="10.5" style="11" customWidth="1"/>
    <col min="8442" max="8442" width="7.5" style="11" customWidth="1"/>
    <col min="8443" max="8443" width="6.3984375" style="11" customWidth="1"/>
    <col min="8444" max="8444" width="6.5" style="11" customWidth="1"/>
    <col min="8445" max="8445" width="6.3984375" style="11" customWidth="1"/>
    <col min="8446" max="8446" width="7.8984375" style="11" customWidth="1"/>
    <col min="8447" max="8447" width="7.69921875" style="11" customWidth="1"/>
    <col min="8448" max="8451" width="6.5" style="11" customWidth="1"/>
    <col min="8452" max="8452" width="6.8984375" style="11" customWidth="1"/>
    <col min="8453" max="8453" width="8.796875" style="11"/>
    <col min="8454" max="8454" width="6.09765625" style="11" customWidth="1"/>
    <col min="8455" max="8455" width="7.5" style="11" customWidth="1"/>
    <col min="8456" max="8456" width="7.59765625" style="11" customWidth="1"/>
    <col min="8457" max="8457" width="7.69921875" style="11" customWidth="1"/>
    <col min="8458" max="8458" width="10.09765625" style="11" bestFit="1" customWidth="1"/>
    <col min="8459" max="8459" width="12" style="11" customWidth="1"/>
    <col min="8460" max="8460" width="10.19921875" style="11" bestFit="1" customWidth="1"/>
    <col min="8461" max="8461" width="8.69921875" style="11" bestFit="1" customWidth="1"/>
    <col min="8462" max="8462" width="7.69921875" style="11" customWidth="1"/>
    <col min="8463" max="8463" width="9.09765625" style="11" customWidth="1"/>
    <col min="8464" max="8464" width="9.8984375" style="11" customWidth="1"/>
    <col min="8465" max="8465" width="7.69921875" style="11" customWidth="1"/>
    <col min="8466" max="8466" width="9.3984375" style="11" customWidth="1"/>
    <col min="8467" max="8467" width="8.796875" style="11"/>
    <col min="8468" max="8468" width="5.8984375" style="11" customWidth="1"/>
    <col min="8469" max="8469" width="7.09765625" style="11" customWidth="1"/>
    <col min="8470" max="8470" width="8.09765625" style="11" customWidth="1"/>
    <col min="8471" max="8471" width="10.19921875" style="11" customWidth="1"/>
    <col min="8472" max="8692" width="8.796875" style="11"/>
    <col min="8693" max="8693" width="36.8984375" style="11" bestFit="1" customWidth="1"/>
    <col min="8694" max="8694" width="7.09765625" style="11" customWidth="1"/>
    <col min="8695" max="8695" width="6" style="11" customWidth="1"/>
    <col min="8696" max="8696" width="5.69921875" style="11" customWidth="1"/>
    <col min="8697" max="8697" width="10.5" style="11" customWidth="1"/>
    <col min="8698" max="8698" width="7.5" style="11" customWidth="1"/>
    <col min="8699" max="8699" width="6.3984375" style="11" customWidth="1"/>
    <col min="8700" max="8700" width="6.5" style="11" customWidth="1"/>
    <col min="8701" max="8701" width="6.3984375" style="11" customWidth="1"/>
    <col min="8702" max="8702" width="7.8984375" style="11" customWidth="1"/>
    <col min="8703" max="8703" width="7.69921875" style="11" customWidth="1"/>
    <col min="8704" max="8707" width="6.5" style="11" customWidth="1"/>
    <col min="8708" max="8708" width="6.8984375" style="11" customWidth="1"/>
    <col min="8709" max="8709" width="8.796875" style="11"/>
    <col min="8710" max="8710" width="6.09765625" style="11" customWidth="1"/>
    <col min="8711" max="8711" width="7.5" style="11" customWidth="1"/>
    <col min="8712" max="8712" width="7.59765625" style="11" customWidth="1"/>
    <col min="8713" max="8713" width="7.69921875" style="11" customWidth="1"/>
    <col min="8714" max="8714" width="10.09765625" style="11" bestFit="1" customWidth="1"/>
    <col min="8715" max="8715" width="12" style="11" customWidth="1"/>
    <col min="8716" max="8716" width="10.19921875" style="11" bestFit="1" customWidth="1"/>
    <col min="8717" max="8717" width="8.69921875" style="11" bestFit="1" customWidth="1"/>
    <col min="8718" max="8718" width="7.69921875" style="11" customWidth="1"/>
    <col min="8719" max="8719" width="9.09765625" style="11" customWidth="1"/>
    <col min="8720" max="8720" width="9.8984375" style="11" customWidth="1"/>
    <col min="8721" max="8721" width="7.69921875" style="11" customWidth="1"/>
    <col min="8722" max="8722" width="9.3984375" style="11" customWidth="1"/>
    <col min="8723" max="8723" width="8.796875" style="11"/>
    <col min="8724" max="8724" width="5.8984375" style="11" customWidth="1"/>
    <col min="8725" max="8725" width="7.09765625" style="11" customWidth="1"/>
    <col min="8726" max="8726" width="8.09765625" style="11" customWidth="1"/>
    <col min="8727" max="8727" width="10.19921875" style="11" customWidth="1"/>
    <col min="8728" max="8948" width="8.796875" style="11"/>
    <col min="8949" max="8949" width="36.8984375" style="11" bestFit="1" customWidth="1"/>
    <col min="8950" max="8950" width="7.09765625" style="11" customWidth="1"/>
    <col min="8951" max="8951" width="6" style="11" customWidth="1"/>
    <col min="8952" max="8952" width="5.69921875" style="11" customWidth="1"/>
    <col min="8953" max="8953" width="10.5" style="11" customWidth="1"/>
    <col min="8954" max="8954" width="7.5" style="11" customWidth="1"/>
    <col min="8955" max="8955" width="6.3984375" style="11" customWidth="1"/>
    <col min="8956" max="8956" width="6.5" style="11" customWidth="1"/>
    <col min="8957" max="8957" width="6.3984375" style="11" customWidth="1"/>
    <col min="8958" max="8958" width="7.8984375" style="11" customWidth="1"/>
    <col min="8959" max="8959" width="7.69921875" style="11" customWidth="1"/>
    <col min="8960" max="8963" width="6.5" style="11" customWidth="1"/>
    <col min="8964" max="8964" width="6.8984375" style="11" customWidth="1"/>
    <col min="8965" max="8965" width="8.796875" style="11"/>
    <col min="8966" max="8966" width="6.09765625" style="11" customWidth="1"/>
    <col min="8967" max="8967" width="7.5" style="11" customWidth="1"/>
    <col min="8968" max="8968" width="7.59765625" style="11" customWidth="1"/>
    <col min="8969" max="8969" width="7.69921875" style="11" customWidth="1"/>
    <col min="8970" max="8970" width="10.09765625" style="11" bestFit="1" customWidth="1"/>
    <col min="8971" max="8971" width="12" style="11" customWidth="1"/>
    <col min="8972" max="8972" width="10.19921875" style="11" bestFit="1" customWidth="1"/>
    <col min="8973" max="8973" width="8.69921875" style="11" bestFit="1" customWidth="1"/>
    <col min="8974" max="8974" width="7.69921875" style="11" customWidth="1"/>
    <col min="8975" max="8975" width="9.09765625" style="11" customWidth="1"/>
    <col min="8976" max="8976" width="9.8984375" style="11" customWidth="1"/>
    <col min="8977" max="8977" width="7.69921875" style="11" customWidth="1"/>
    <col min="8978" max="8978" width="9.3984375" style="11" customWidth="1"/>
    <col min="8979" max="8979" width="8.796875" style="11"/>
    <col min="8980" max="8980" width="5.8984375" style="11" customWidth="1"/>
    <col min="8981" max="8981" width="7.09765625" style="11" customWidth="1"/>
    <col min="8982" max="8982" width="8.09765625" style="11" customWidth="1"/>
    <col min="8983" max="8983" width="10.19921875" style="11" customWidth="1"/>
    <col min="8984" max="9204" width="8.796875" style="11"/>
    <col min="9205" max="9205" width="36.8984375" style="11" bestFit="1" customWidth="1"/>
    <col min="9206" max="9206" width="7.09765625" style="11" customWidth="1"/>
    <col min="9207" max="9207" width="6" style="11" customWidth="1"/>
    <col min="9208" max="9208" width="5.69921875" style="11" customWidth="1"/>
    <col min="9209" max="9209" width="10.5" style="11" customWidth="1"/>
    <col min="9210" max="9210" width="7.5" style="11" customWidth="1"/>
    <col min="9211" max="9211" width="6.3984375" style="11" customWidth="1"/>
    <col min="9212" max="9212" width="6.5" style="11" customWidth="1"/>
    <col min="9213" max="9213" width="6.3984375" style="11" customWidth="1"/>
    <col min="9214" max="9214" width="7.8984375" style="11" customWidth="1"/>
    <col min="9215" max="9215" width="7.69921875" style="11" customWidth="1"/>
    <col min="9216" max="9219" width="6.5" style="11" customWidth="1"/>
    <col min="9220" max="9220" width="6.8984375" style="11" customWidth="1"/>
    <col min="9221" max="9221" width="8.796875" style="11"/>
    <col min="9222" max="9222" width="6.09765625" style="11" customWidth="1"/>
    <col min="9223" max="9223" width="7.5" style="11" customWidth="1"/>
    <col min="9224" max="9224" width="7.59765625" style="11" customWidth="1"/>
    <col min="9225" max="9225" width="7.69921875" style="11" customWidth="1"/>
    <col min="9226" max="9226" width="10.09765625" style="11" bestFit="1" customWidth="1"/>
    <col min="9227" max="9227" width="12" style="11" customWidth="1"/>
    <col min="9228" max="9228" width="10.19921875" style="11" bestFit="1" customWidth="1"/>
    <col min="9229" max="9229" width="8.69921875" style="11" bestFit="1" customWidth="1"/>
    <col min="9230" max="9230" width="7.69921875" style="11" customWidth="1"/>
    <col min="9231" max="9231" width="9.09765625" style="11" customWidth="1"/>
    <col min="9232" max="9232" width="9.8984375" style="11" customWidth="1"/>
    <col min="9233" max="9233" width="7.69921875" style="11" customWidth="1"/>
    <col min="9234" max="9234" width="9.3984375" style="11" customWidth="1"/>
    <col min="9235" max="9235" width="8.796875" style="11"/>
    <col min="9236" max="9236" width="5.8984375" style="11" customWidth="1"/>
    <col min="9237" max="9237" width="7.09765625" style="11" customWidth="1"/>
    <col min="9238" max="9238" width="8.09765625" style="11" customWidth="1"/>
    <col min="9239" max="9239" width="10.19921875" style="11" customWidth="1"/>
    <col min="9240" max="9460" width="8.796875" style="11"/>
    <col min="9461" max="9461" width="36.8984375" style="11" bestFit="1" customWidth="1"/>
    <col min="9462" max="9462" width="7.09765625" style="11" customWidth="1"/>
    <col min="9463" max="9463" width="6" style="11" customWidth="1"/>
    <col min="9464" max="9464" width="5.69921875" style="11" customWidth="1"/>
    <col min="9465" max="9465" width="10.5" style="11" customWidth="1"/>
    <col min="9466" max="9466" width="7.5" style="11" customWidth="1"/>
    <col min="9467" max="9467" width="6.3984375" style="11" customWidth="1"/>
    <col min="9468" max="9468" width="6.5" style="11" customWidth="1"/>
    <col min="9469" max="9469" width="6.3984375" style="11" customWidth="1"/>
    <col min="9470" max="9470" width="7.8984375" style="11" customWidth="1"/>
    <col min="9471" max="9471" width="7.69921875" style="11" customWidth="1"/>
    <col min="9472" max="9475" width="6.5" style="11" customWidth="1"/>
    <col min="9476" max="9476" width="6.8984375" style="11" customWidth="1"/>
    <col min="9477" max="9477" width="8.796875" style="11"/>
    <col min="9478" max="9478" width="6.09765625" style="11" customWidth="1"/>
    <col min="9479" max="9479" width="7.5" style="11" customWidth="1"/>
    <col min="9480" max="9480" width="7.59765625" style="11" customWidth="1"/>
    <col min="9481" max="9481" width="7.69921875" style="11" customWidth="1"/>
    <col min="9482" max="9482" width="10.09765625" style="11" bestFit="1" customWidth="1"/>
    <col min="9483" max="9483" width="12" style="11" customWidth="1"/>
    <col min="9484" max="9484" width="10.19921875" style="11" bestFit="1" customWidth="1"/>
    <col min="9485" max="9485" width="8.69921875" style="11" bestFit="1" customWidth="1"/>
    <col min="9486" max="9486" width="7.69921875" style="11" customWidth="1"/>
    <col min="9487" max="9487" width="9.09765625" style="11" customWidth="1"/>
    <col min="9488" max="9488" width="9.8984375" style="11" customWidth="1"/>
    <col min="9489" max="9489" width="7.69921875" style="11" customWidth="1"/>
    <col min="9490" max="9490" width="9.3984375" style="11" customWidth="1"/>
    <col min="9491" max="9491" width="8.796875" style="11"/>
    <col min="9492" max="9492" width="5.8984375" style="11" customWidth="1"/>
    <col min="9493" max="9493" width="7.09765625" style="11" customWidth="1"/>
    <col min="9494" max="9494" width="8.09765625" style="11" customWidth="1"/>
    <col min="9495" max="9495" width="10.19921875" style="11" customWidth="1"/>
    <col min="9496" max="9716" width="8.796875" style="11"/>
    <col min="9717" max="9717" width="36.8984375" style="11" bestFit="1" customWidth="1"/>
    <col min="9718" max="9718" width="7.09765625" style="11" customWidth="1"/>
    <col min="9719" max="9719" width="6" style="11" customWidth="1"/>
    <col min="9720" max="9720" width="5.69921875" style="11" customWidth="1"/>
    <col min="9721" max="9721" width="10.5" style="11" customWidth="1"/>
    <col min="9722" max="9722" width="7.5" style="11" customWidth="1"/>
    <col min="9723" max="9723" width="6.3984375" style="11" customWidth="1"/>
    <col min="9724" max="9724" width="6.5" style="11" customWidth="1"/>
    <col min="9725" max="9725" width="6.3984375" style="11" customWidth="1"/>
    <col min="9726" max="9726" width="7.8984375" style="11" customWidth="1"/>
    <col min="9727" max="9727" width="7.69921875" style="11" customWidth="1"/>
    <col min="9728" max="9731" width="6.5" style="11" customWidth="1"/>
    <col min="9732" max="9732" width="6.8984375" style="11" customWidth="1"/>
    <col min="9733" max="9733" width="8.796875" style="11"/>
    <col min="9734" max="9734" width="6.09765625" style="11" customWidth="1"/>
    <col min="9735" max="9735" width="7.5" style="11" customWidth="1"/>
    <col min="9736" max="9736" width="7.59765625" style="11" customWidth="1"/>
    <col min="9737" max="9737" width="7.69921875" style="11" customWidth="1"/>
    <col min="9738" max="9738" width="10.09765625" style="11" bestFit="1" customWidth="1"/>
    <col min="9739" max="9739" width="12" style="11" customWidth="1"/>
    <col min="9740" max="9740" width="10.19921875" style="11" bestFit="1" customWidth="1"/>
    <col min="9741" max="9741" width="8.69921875" style="11" bestFit="1" customWidth="1"/>
    <col min="9742" max="9742" width="7.69921875" style="11" customWidth="1"/>
    <col min="9743" max="9743" width="9.09765625" style="11" customWidth="1"/>
    <col min="9744" max="9744" width="9.8984375" style="11" customWidth="1"/>
    <col min="9745" max="9745" width="7.69921875" style="11" customWidth="1"/>
    <col min="9746" max="9746" width="9.3984375" style="11" customWidth="1"/>
    <col min="9747" max="9747" width="8.796875" style="11"/>
    <col min="9748" max="9748" width="5.8984375" style="11" customWidth="1"/>
    <col min="9749" max="9749" width="7.09765625" style="11" customWidth="1"/>
    <col min="9750" max="9750" width="8.09765625" style="11" customWidth="1"/>
    <col min="9751" max="9751" width="10.19921875" style="11" customWidth="1"/>
    <col min="9752" max="9972" width="8.796875" style="11"/>
    <col min="9973" max="9973" width="36.8984375" style="11" bestFit="1" customWidth="1"/>
    <col min="9974" max="9974" width="7.09765625" style="11" customWidth="1"/>
    <col min="9975" max="9975" width="6" style="11" customWidth="1"/>
    <col min="9976" max="9976" width="5.69921875" style="11" customWidth="1"/>
    <col min="9977" max="9977" width="10.5" style="11" customWidth="1"/>
    <col min="9978" max="9978" width="7.5" style="11" customWidth="1"/>
    <col min="9979" max="9979" width="6.3984375" style="11" customWidth="1"/>
    <col min="9980" max="9980" width="6.5" style="11" customWidth="1"/>
    <col min="9981" max="9981" width="6.3984375" style="11" customWidth="1"/>
    <col min="9982" max="9982" width="7.8984375" style="11" customWidth="1"/>
    <col min="9983" max="9983" width="7.69921875" style="11" customWidth="1"/>
    <col min="9984" max="9987" width="6.5" style="11" customWidth="1"/>
    <col min="9988" max="9988" width="6.8984375" style="11" customWidth="1"/>
    <col min="9989" max="9989" width="8.796875" style="11"/>
    <col min="9990" max="9990" width="6.09765625" style="11" customWidth="1"/>
    <col min="9991" max="9991" width="7.5" style="11" customWidth="1"/>
    <col min="9992" max="9992" width="7.59765625" style="11" customWidth="1"/>
    <col min="9993" max="9993" width="7.69921875" style="11" customWidth="1"/>
    <col min="9994" max="9994" width="10.09765625" style="11" bestFit="1" customWidth="1"/>
    <col min="9995" max="9995" width="12" style="11" customWidth="1"/>
    <col min="9996" max="9996" width="10.19921875" style="11" bestFit="1" customWidth="1"/>
    <col min="9997" max="9997" width="8.69921875" style="11" bestFit="1" customWidth="1"/>
    <col min="9998" max="9998" width="7.69921875" style="11" customWidth="1"/>
    <col min="9999" max="9999" width="9.09765625" style="11" customWidth="1"/>
    <col min="10000" max="10000" width="9.8984375" style="11" customWidth="1"/>
    <col min="10001" max="10001" width="7.69921875" style="11" customWidth="1"/>
    <col min="10002" max="10002" width="9.3984375" style="11" customWidth="1"/>
    <col min="10003" max="10003" width="8.796875" style="11"/>
    <col min="10004" max="10004" width="5.8984375" style="11" customWidth="1"/>
    <col min="10005" max="10005" width="7.09765625" style="11" customWidth="1"/>
    <col min="10006" max="10006" width="8.09765625" style="11" customWidth="1"/>
    <col min="10007" max="10007" width="10.19921875" style="11" customWidth="1"/>
    <col min="10008" max="10228" width="8.796875" style="11"/>
    <col min="10229" max="10229" width="36.8984375" style="11" bestFit="1" customWidth="1"/>
    <col min="10230" max="10230" width="7.09765625" style="11" customWidth="1"/>
    <col min="10231" max="10231" width="6" style="11" customWidth="1"/>
    <col min="10232" max="10232" width="5.69921875" style="11" customWidth="1"/>
    <col min="10233" max="10233" width="10.5" style="11" customWidth="1"/>
    <col min="10234" max="10234" width="7.5" style="11" customWidth="1"/>
    <col min="10235" max="10235" width="6.3984375" style="11" customWidth="1"/>
    <col min="10236" max="10236" width="6.5" style="11" customWidth="1"/>
    <col min="10237" max="10237" width="6.3984375" style="11" customWidth="1"/>
    <col min="10238" max="10238" width="7.8984375" style="11" customWidth="1"/>
    <col min="10239" max="10239" width="7.69921875" style="11" customWidth="1"/>
    <col min="10240" max="10243" width="6.5" style="11" customWidth="1"/>
    <col min="10244" max="10244" width="6.8984375" style="11" customWidth="1"/>
    <col min="10245" max="10245" width="8.796875" style="11"/>
    <col min="10246" max="10246" width="6.09765625" style="11" customWidth="1"/>
    <col min="10247" max="10247" width="7.5" style="11" customWidth="1"/>
    <col min="10248" max="10248" width="7.59765625" style="11" customWidth="1"/>
    <col min="10249" max="10249" width="7.69921875" style="11" customWidth="1"/>
    <col min="10250" max="10250" width="10.09765625" style="11" bestFit="1" customWidth="1"/>
    <col min="10251" max="10251" width="12" style="11" customWidth="1"/>
    <col min="10252" max="10252" width="10.19921875" style="11" bestFit="1" customWidth="1"/>
    <col min="10253" max="10253" width="8.69921875" style="11" bestFit="1" customWidth="1"/>
    <col min="10254" max="10254" width="7.69921875" style="11" customWidth="1"/>
    <col min="10255" max="10255" width="9.09765625" style="11" customWidth="1"/>
    <col min="10256" max="10256" width="9.8984375" style="11" customWidth="1"/>
    <col min="10257" max="10257" width="7.69921875" style="11" customWidth="1"/>
    <col min="10258" max="10258" width="9.3984375" style="11" customWidth="1"/>
    <col min="10259" max="10259" width="8.796875" style="11"/>
    <col min="10260" max="10260" width="5.8984375" style="11" customWidth="1"/>
    <col min="10261" max="10261" width="7.09765625" style="11" customWidth="1"/>
    <col min="10262" max="10262" width="8.09765625" style="11" customWidth="1"/>
    <col min="10263" max="10263" width="10.19921875" style="11" customWidth="1"/>
    <col min="10264" max="10484" width="8.796875" style="11"/>
    <col min="10485" max="10485" width="36.8984375" style="11" bestFit="1" customWidth="1"/>
    <col min="10486" max="10486" width="7.09765625" style="11" customWidth="1"/>
    <col min="10487" max="10487" width="6" style="11" customWidth="1"/>
    <col min="10488" max="10488" width="5.69921875" style="11" customWidth="1"/>
    <col min="10489" max="10489" width="10.5" style="11" customWidth="1"/>
    <col min="10490" max="10490" width="7.5" style="11" customWidth="1"/>
    <col min="10491" max="10491" width="6.3984375" style="11" customWidth="1"/>
    <col min="10492" max="10492" width="6.5" style="11" customWidth="1"/>
    <col min="10493" max="10493" width="6.3984375" style="11" customWidth="1"/>
    <col min="10494" max="10494" width="7.8984375" style="11" customWidth="1"/>
    <col min="10495" max="10495" width="7.69921875" style="11" customWidth="1"/>
    <col min="10496" max="10499" width="6.5" style="11" customWidth="1"/>
    <col min="10500" max="10500" width="6.8984375" style="11" customWidth="1"/>
    <col min="10501" max="10501" width="8.796875" style="11"/>
    <col min="10502" max="10502" width="6.09765625" style="11" customWidth="1"/>
    <col min="10503" max="10503" width="7.5" style="11" customWidth="1"/>
    <col min="10504" max="10504" width="7.59765625" style="11" customWidth="1"/>
    <col min="10505" max="10505" width="7.69921875" style="11" customWidth="1"/>
    <col min="10506" max="10506" width="10.09765625" style="11" bestFit="1" customWidth="1"/>
    <col min="10507" max="10507" width="12" style="11" customWidth="1"/>
    <col min="10508" max="10508" width="10.19921875" style="11" bestFit="1" customWidth="1"/>
    <col min="10509" max="10509" width="8.69921875" style="11" bestFit="1" customWidth="1"/>
    <col min="10510" max="10510" width="7.69921875" style="11" customWidth="1"/>
    <col min="10511" max="10511" width="9.09765625" style="11" customWidth="1"/>
    <col min="10512" max="10512" width="9.8984375" style="11" customWidth="1"/>
    <col min="10513" max="10513" width="7.69921875" style="11" customWidth="1"/>
    <col min="10514" max="10514" width="9.3984375" style="11" customWidth="1"/>
    <col min="10515" max="10515" width="8.796875" style="11"/>
    <col min="10516" max="10516" width="5.8984375" style="11" customWidth="1"/>
    <col min="10517" max="10517" width="7.09765625" style="11" customWidth="1"/>
    <col min="10518" max="10518" width="8.09765625" style="11" customWidth="1"/>
    <col min="10519" max="10519" width="10.19921875" style="11" customWidth="1"/>
    <col min="10520" max="10740" width="8.796875" style="11"/>
    <col min="10741" max="10741" width="36.8984375" style="11" bestFit="1" customWidth="1"/>
    <col min="10742" max="10742" width="7.09765625" style="11" customWidth="1"/>
    <col min="10743" max="10743" width="6" style="11" customWidth="1"/>
    <col min="10744" max="10744" width="5.69921875" style="11" customWidth="1"/>
    <col min="10745" max="10745" width="10.5" style="11" customWidth="1"/>
    <col min="10746" max="10746" width="7.5" style="11" customWidth="1"/>
    <col min="10747" max="10747" width="6.3984375" style="11" customWidth="1"/>
    <col min="10748" max="10748" width="6.5" style="11" customWidth="1"/>
    <col min="10749" max="10749" width="6.3984375" style="11" customWidth="1"/>
    <col min="10750" max="10750" width="7.8984375" style="11" customWidth="1"/>
    <col min="10751" max="10751" width="7.69921875" style="11" customWidth="1"/>
    <col min="10752" max="10755" width="6.5" style="11" customWidth="1"/>
    <col min="10756" max="10756" width="6.8984375" style="11" customWidth="1"/>
    <col min="10757" max="10757" width="8.796875" style="11"/>
    <col min="10758" max="10758" width="6.09765625" style="11" customWidth="1"/>
    <col min="10759" max="10759" width="7.5" style="11" customWidth="1"/>
    <col min="10760" max="10760" width="7.59765625" style="11" customWidth="1"/>
    <col min="10761" max="10761" width="7.69921875" style="11" customWidth="1"/>
    <col min="10762" max="10762" width="10.09765625" style="11" bestFit="1" customWidth="1"/>
    <col min="10763" max="10763" width="12" style="11" customWidth="1"/>
    <col min="10764" max="10764" width="10.19921875" style="11" bestFit="1" customWidth="1"/>
    <col min="10765" max="10765" width="8.69921875" style="11" bestFit="1" customWidth="1"/>
    <col min="10766" max="10766" width="7.69921875" style="11" customWidth="1"/>
    <col min="10767" max="10767" width="9.09765625" style="11" customWidth="1"/>
    <col min="10768" max="10768" width="9.8984375" style="11" customWidth="1"/>
    <col min="10769" max="10769" width="7.69921875" style="11" customWidth="1"/>
    <col min="10770" max="10770" width="9.3984375" style="11" customWidth="1"/>
    <col min="10771" max="10771" width="8.796875" style="11"/>
    <col min="10772" max="10772" width="5.8984375" style="11" customWidth="1"/>
    <col min="10773" max="10773" width="7.09765625" style="11" customWidth="1"/>
    <col min="10774" max="10774" width="8.09765625" style="11" customWidth="1"/>
    <col min="10775" max="10775" width="10.19921875" style="11" customWidth="1"/>
    <col min="10776" max="10996" width="8.796875" style="11"/>
    <col min="10997" max="10997" width="36.8984375" style="11" bestFit="1" customWidth="1"/>
    <col min="10998" max="10998" width="7.09765625" style="11" customWidth="1"/>
    <col min="10999" max="10999" width="6" style="11" customWidth="1"/>
    <col min="11000" max="11000" width="5.69921875" style="11" customWidth="1"/>
    <col min="11001" max="11001" width="10.5" style="11" customWidth="1"/>
    <col min="11002" max="11002" width="7.5" style="11" customWidth="1"/>
    <col min="11003" max="11003" width="6.3984375" style="11" customWidth="1"/>
    <col min="11004" max="11004" width="6.5" style="11" customWidth="1"/>
    <col min="11005" max="11005" width="6.3984375" style="11" customWidth="1"/>
    <col min="11006" max="11006" width="7.8984375" style="11" customWidth="1"/>
    <col min="11007" max="11007" width="7.69921875" style="11" customWidth="1"/>
    <col min="11008" max="11011" width="6.5" style="11" customWidth="1"/>
    <col min="11012" max="11012" width="6.8984375" style="11" customWidth="1"/>
    <col min="11013" max="11013" width="8.796875" style="11"/>
    <col min="11014" max="11014" width="6.09765625" style="11" customWidth="1"/>
    <col min="11015" max="11015" width="7.5" style="11" customWidth="1"/>
    <col min="11016" max="11016" width="7.59765625" style="11" customWidth="1"/>
    <col min="11017" max="11017" width="7.69921875" style="11" customWidth="1"/>
    <col min="11018" max="11018" width="10.09765625" style="11" bestFit="1" customWidth="1"/>
    <col min="11019" max="11019" width="12" style="11" customWidth="1"/>
    <col min="11020" max="11020" width="10.19921875" style="11" bestFit="1" customWidth="1"/>
    <col min="11021" max="11021" width="8.69921875" style="11" bestFit="1" customWidth="1"/>
    <col min="11022" max="11022" width="7.69921875" style="11" customWidth="1"/>
    <col min="11023" max="11023" width="9.09765625" style="11" customWidth="1"/>
    <col min="11024" max="11024" width="9.8984375" style="11" customWidth="1"/>
    <col min="11025" max="11025" width="7.69921875" style="11" customWidth="1"/>
    <col min="11026" max="11026" width="9.3984375" style="11" customWidth="1"/>
    <col min="11027" max="11027" width="8.796875" style="11"/>
    <col min="11028" max="11028" width="5.8984375" style="11" customWidth="1"/>
    <col min="11029" max="11029" width="7.09765625" style="11" customWidth="1"/>
    <col min="11030" max="11030" width="8.09765625" style="11" customWidth="1"/>
    <col min="11031" max="11031" width="10.19921875" style="11" customWidth="1"/>
    <col min="11032" max="11252" width="8.796875" style="11"/>
    <col min="11253" max="11253" width="36.8984375" style="11" bestFit="1" customWidth="1"/>
    <col min="11254" max="11254" width="7.09765625" style="11" customWidth="1"/>
    <col min="11255" max="11255" width="6" style="11" customWidth="1"/>
    <col min="11256" max="11256" width="5.69921875" style="11" customWidth="1"/>
    <col min="11257" max="11257" width="10.5" style="11" customWidth="1"/>
    <col min="11258" max="11258" width="7.5" style="11" customWidth="1"/>
    <col min="11259" max="11259" width="6.3984375" style="11" customWidth="1"/>
    <col min="11260" max="11260" width="6.5" style="11" customWidth="1"/>
    <col min="11261" max="11261" width="6.3984375" style="11" customWidth="1"/>
    <col min="11262" max="11262" width="7.8984375" style="11" customWidth="1"/>
    <col min="11263" max="11263" width="7.69921875" style="11" customWidth="1"/>
    <col min="11264" max="11267" width="6.5" style="11" customWidth="1"/>
    <col min="11268" max="11268" width="6.8984375" style="11" customWidth="1"/>
    <col min="11269" max="11269" width="8.796875" style="11"/>
    <col min="11270" max="11270" width="6.09765625" style="11" customWidth="1"/>
    <col min="11271" max="11271" width="7.5" style="11" customWidth="1"/>
    <col min="11272" max="11272" width="7.59765625" style="11" customWidth="1"/>
    <col min="11273" max="11273" width="7.69921875" style="11" customWidth="1"/>
    <col min="11274" max="11274" width="10.09765625" style="11" bestFit="1" customWidth="1"/>
    <col min="11275" max="11275" width="12" style="11" customWidth="1"/>
    <col min="11276" max="11276" width="10.19921875" style="11" bestFit="1" customWidth="1"/>
    <col min="11277" max="11277" width="8.69921875" style="11" bestFit="1" customWidth="1"/>
    <col min="11278" max="11278" width="7.69921875" style="11" customWidth="1"/>
    <col min="11279" max="11279" width="9.09765625" style="11" customWidth="1"/>
    <col min="11280" max="11280" width="9.8984375" style="11" customWidth="1"/>
    <col min="11281" max="11281" width="7.69921875" style="11" customWidth="1"/>
    <col min="11282" max="11282" width="9.3984375" style="11" customWidth="1"/>
    <col min="11283" max="11283" width="8.796875" style="11"/>
    <col min="11284" max="11284" width="5.8984375" style="11" customWidth="1"/>
    <col min="11285" max="11285" width="7.09765625" style="11" customWidth="1"/>
    <col min="11286" max="11286" width="8.09765625" style="11" customWidth="1"/>
    <col min="11287" max="11287" width="10.19921875" style="11" customWidth="1"/>
    <col min="11288" max="11508" width="8.796875" style="11"/>
    <col min="11509" max="11509" width="36.8984375" style="11" bestFit="1" customWidth="1"/>
    <col min="11510" max="11510" width="7.09765625" style="11" customWidth="1"/>
    <col min="11511" max="11511" width="6" style="11" customWidth="1"/>
    <col min="11512" max="11512" width="5.69921875" style="11" customWidth="1"/>
    <col min="11513" max="11513" width="10.5" style="11" customWidth="1"/>
    <col min="11514" max="11514" width="7.5" style="11" customWidth="1"/>
    <col min="11515" max="11515" width="6.3984375" style="11" customWidth="1"/>
    <col min="11516" max="11516" width="6.5" style="11" customWidth="1"/>
    <col min="11517" max="11517" width="6.3984375" style="11" customWidth="1"/>
    <col min="11518" max="11518" width="7.8984375" style="11" customWidth="1"/>
    <col min="11519" max="11519" width="7.69921875" style="11" customWidth="1"/>
    <col min="11520" max="11523" width="6.5" style="11" customWidth="1"/>
    <col min="11524" max="11524" width="6.8984375" style="11" customWidth="1"/>
    <col min="11525" max="11525" width="8.796875" style="11"/>
    <col min="11526" max="11526" width="6.09765625" style="11" customWidth="1"/>
    <col min="11527" max="11527" width="7.5" style="11" customWidth="1"/>
    <col min="11528" max="11528" width="7.59765625" style="11" customWidth="1"/>
    <col min="11529" max="11529" width="7.69921875" style="11" customWidth="1"/>
    <col min="11530" max="11530" width="10.09765625" style="11" bestFit="1" customWidth="1"/>
    <col min="11531" max="11531" width="12" style="11" customWidth="1"/>
    <col min="11532" max="11532" width="10.19921875" style="11" bestFit="1" customWidth="1"/>
    <col min="11533" max="11533" width="8.69921875" style="11" bestFit="1" customWidth="1"/>
    <col min="11534" max="11534" width="7.69921875" style="11" customWidth="1"/>
    <col min="11535" max="11535" width="9.09765625" style="11" customWidth="1"/>
    <col min="11536" max="11536" width="9.8984375" style="11" customWidth="1"/>
    <col min="11537" max="11537" width="7.69921875" style="11" customWidth="1"/>
    <col min="11538" max="11538" width="9.3984375" style="11" customWidth="1"/>
    <col min="11539" max="11539" width="8.796875" style="11"/>
    <col min="11540" max="11540" width="5.8984375" style="11" customWidth="1"/>
    <col min="11541" max="11541" width="7.09765625" style="11" customWidth="1"/>
    <col min="11542" max="11542" width="8.09765625" style="11" customWidth="1"/>
    <col min="11543" max="11543" width="10.19921875" style="11" customWidth="1"/>
    <col min="11544" max="11764" width="8.796875" style="11"/>
    <col min="11765" max="11765" width="36.8984375" style="11" bestFit="1" customWidth="1"/>
    <col min="11766" max="11766" width="7.09765625" style="11" customWidth="1"/>
    <col min="11767" max="11767" width="6" style="11" customWidth="1"/>
    <col min="11768" max="11768" width="5.69921875" style="11" customWidth="1"/>
    <col min="11769" max="11769" width="10.5" style="11" customWidth="1"/>
    <col min="11770" max="11770" width="7.5" style="11" customWidth="1"/>
    <col min="11771" max="11771" width="6.3984375" style="11" customWidth="1"/>
    <col min="11772" max="11772" width="6.5" style="11" customWidth="1"/>
    <col min="11773" max="11773" width="6.3984375" style="11" customWidth="1"/>
    <col min="11774" max="11774" width="7.8984375" style="11" customWidth="1"/>
    <col min="11775" max="11775" width="7.69921875" style="11" customWidth="1"/>
    <col min="11776" max="11779" width="6.5" style="11" customWidth="1"/>
    <col min="11780" max="11780" width="6.8984375" style="11" customWidth="1"/>
    <col min="11781" max="11781" width="8.796875" style="11"/>
    <col min="11782" max="11782" width="6.09765625" style="11" customWidth="1"/>
    <col min="11783" max="11783" width="7.5" style="11" customWidth="1"/>
    <col min="11784" max="11784" width="7.59765625" style="11" customWidth="1"/>
    <col min="11785" max="11785" width="7.69921875" style="11" customWidth="1"/>
    <col min="11786" max="11786" width="10.09765625" style="11" bestFit="1" customWidth="1"/>
    <col min="11787" max="11787" width="12" style="11" customWidth="1"/>
    <col min="11788" max="11788" width="10.19921875" style="11" bestFit="1" customWidth="1"/>
    <col min="11789" max="11789" width="8.69921875" style="11" bestFit="1" customWidth="1"/>
    <col min="11790" max="11790" width="7.69921875" style="11" customWidth="1"/>
    <col min="11791" max="11791" width="9.09765625" style="11" customWidth="1"/>
    <col min="11792" max="11792" width="9.8984375" style="11" customWidth="1"/>
    <col min="11793" max="11793" width="7.69921875" style="11" customWidth="1"/>
    <col min="11794" max="11794" width="9.3984375" style="11" customWidth="1"/>
    <col min="11795" max="11795" width="8.796875" style="11"/>
    <col min="11796" max="11796" width="5.8984375" style="11" customWidth="1"/>
    <col min="11797" max="11797" width="7.09765625" style="11" customWidth="1"/>
    <col min="11798" max="11798" width="8.09765625" style="11" customWidth="1"/>
    <col min="11799" max="11799" width="10.19921875" style="11" customWidth="1"/>
    <col min="11800" max="12020" width="8.796875" style="11"/>
    <col min="12021" max="12021" width="36.8984375" style="11" bestFit="1" customWidth="1"/>
    <col min="12022" max="12022" width="7.09765625" style="11" customWidth="1"/>
    <col min="12023" max="12023" width="6" style="11" customWidth="1"/>
    <col min="12024" max="12024" width="5.69921875" style="11" customWidth="1"/>
    <col min="12025" max="12025" width="10.5" style="11" customWidth="1"/>
    <col min="12026" max="12026" width="7.5" style="11" customWidth="1"/>
    <col min="12027" max="12027" width="6.3984375" style="11" customWidth="1"/>
    <col min="12028" max="12028" width="6.5" style="11" customWidth="1"/>
    <col min="12029" max="12029" width="6.3984375" style="11" customWidth="1"/>
    <col min="12030" max="12030" width="7.8984375" style="11" customWidth="1"/>
    <col min="12031" max="12031" width="7.69921875" style="11" customWidth="1"/>
    <col min="12032" max="12035" width="6.5" style="11" customWidth="1"/>
    <col min="12036" max="12036" width="6.8984375" style="11" customWidth="1"/>
    <col min="12037" max="12037" width="8.796875" style="11"/>
    <col min="12038" max="12038" width="6.09765625" style="11" customWidth="1"/>
    <col min="12039" max="12039" width="7.5" style="11" customWidth="1"/>
    <col min="12040" max="12040" width="7.59765625" style="11" customWidth="1"/>
    <col min="12041" max="12041" width="7.69921875" style="11" customWidth="1"/>
    <col min="12042" max="12042" width="10.09765625" style="11" bestFit="1" customWidth="1"/>
    <col min="12043" max="12043" width="12" style="11" customWidth="1"/>
    <col min="12044" max="12044" width="10.19921875" style="11" bestFit="1" customWidth="1"/>
    <col min="12045" max="12045" width="8.69921875" style="11" bestFit="1" customWidth="1"/>
    <col min="12046" max="12046" width="7.69921875" style="11" customWidth="1"/>
    <col min="12047" max="12047" width="9.09765625" style="11" customWidth="1"/>
    <col min="12048" max="12048" width="9.8984375" style="11" customWidth="1"/>
    <col min="12049" max="12049" width="7.69921875" style="11" customWidth="1"/>
    <col min="12050" max="12050" width="9.3984375" style="11" customWidth="1"/>
    <col min="12051" max="12051" width="8.796875" style="11"/>
    <col min="12052" max="12052" width="5.8984375" style="11" customWidth="1"/>
    <col min="12053" max="12053" width="7.09765625" style="11" customWidth="1"/>
    <col min="12054" max="12054" width="8.09765625" style="11" customWidth="1"/>
    <col min="12055" max="12055" width="10.19921875" style="11" customWidth="1"/>
    <col min="12056" max="12276" width="8.796875" style="11"/>
    <col min="12277" max="12277" width="36.8984375" style="11" bestFit="1" customWidth="1"/>
    <col min="12278" max="12278" width="7.09765625" style="11" customWidth="1"/>
    <col min="12279" max="12279" width="6" style="11" customWidth="1"/>
    <col min="12280" max="12280" width="5.69921875" style="11" customWidth="1"/>
    <col min="12281" max="12281" width="10.5" style="11" customWidth="1"/>
    <col min="12282" max="12282" width="7.5" style="11" customWidth="1"/>
    <col min="12283" max="12283" width="6.3984375" style="11" customWidth="1"/>
    <col min="12284" max="12284" width="6.5" style="11" customWidth="1"/>
    <col min="12285" max="12285" width="6.3984375" style="11" customWidth="1"/>
    <col min="12286" max="12286" width="7.8984375" style="11" customWidth="1"/>
    <col min="12287" max="12287" width="7.69921875" style="11" customWidth="1"/>
    <col min="12288" max="12291" width="6.5" style="11" customWidth="1"/>
    <col min="12292" max="12292" width="6.8984375" style="11" customWidth="1"/>
    <col min="12293" max="12293" width="8.796875" style="11"/>
    <col min="12294" max="12294" width="6.09765625" style="11" customWidth="1"/>
    <col min="12295" max="12295" width="7.5" style="11" customWidth="1"/>
    <col min="12296" max="12296" width="7.59765625" style="11" customWidth="1"/>
    <col min="12297" max="12297" width="7.69921875" style="11" customWidth="1"/>
    <col min="12298" max="12298" width="10.09765625" style="11" bestFit="1" customWidth="1"/>
    <col min="12299" max="12299" width="12" style="11" customWidth="1"/>
    <col min="12300" max="12300" width="10.19921875" style="11" bestFit="1" customWidth="1"/>
    <col min="12301" max="12301" width="8.69921875" style="11" bestFit="1" customWidth="1"/>
    <col min="12302" max="12302" width="7.69921875" style="11" customWidth="1"/>
    <col min="12303" max="12303" width="9.09765625" style="11" customWidth="1"/>
    <col min="12304" max="12304" width="9.8984375" style="11" customWidth="1"/>
    <col min="12305" max="12305" width="7.69921875" style="11" customWidth="1"/>
    <col min="12306" max="12306" width="9.3984375" style="11" customWidth="1"/>
    <col min="12307" max="12307" width="8.796875" style="11"/>
    <col min="12308" max="12308" width="5.8984375" style="11" customWidth="1"/>
    <col min="12309" max="12309" width="7.09765625" style="11" customWidth="1"/>
    <col min="12310" max="12310" width="8.09765625" style="11" customWidth="1"/>
    <col min="12311" max="12311" width="10.19921875" style="11" customWidth="1"/>
    <col min="12312" max="12532" width="8.796875" style="11"/>
    <col min="12533" max="12533" width="36.8984375" style="11" bestFit="1" customWidth="1"/>
    <col min="12534" max="12534" width="7.09765625" style="11" customWidth="1"/>
    <col min="12535" max="12535" width="6" style="11" customWidth="1"/>
    <col min="12536" max="12536" width="5.69921875" style="11" customWidth="1"/>
    <col min="12537" max="12537" width="10.5" style="11" customWidth="1"/>
    <col min="12538" max="12538" width="7.5" style="11" customWidth="1"/>
    <col min="12539" max="12539" width="6.3984375" style="11" customWidth="1"/>
    <col min="12540" max="12540" width="6.5" style="11" customWidth="1"/>
    <col min="12541" max="12541" width="6.3984375" style="11" customWidth="1"/>
    <col min="12542" max="12542" width="7.8984375" style="11" customWidth="1"/>
    <col min="12543" max="12543" width="7.69921875" style="11" customWidth="1"/>
    <col min="12544" max="12547" width="6.5" style="11" customWidth="1"/>
    <col min="12548" max="12548" width="6.8984375" style="11" customWidth="1"/>
    <col min="12549" max="12549" width="8.796875" style="11"/>
    <col min="12550" max="12550" width="6.09765625" style="11" customWidth="1"/>
    <col min="12551" max="12551" width="7.5" style="11" customWidth="1"/>
    <col min="12552" max="12552" width="7.59765625" style="11" customWidth="1"/>
    <col min="12553" max="12553" width="7.69921875" style="11" customWidth="1"/>
    <col min="12554" max="12554" width="10.09765625" style="11" bestFit="1" customWidth="1"/>
    <col min="12555" max="12555" width="12" style="11" customWidth="1"/>
    <col min="12556" max="12556" width="10.19921875" style="11" bestFit="1" customWidth="1"/>
    <col min="12557" max="12557" width="8.69921875" style="11" bestFit="1" customWidth="1"/>
    <col min="12558" max="12558" width="7.69921875" style="11" customWidth="1"/>
    <col min="12559" max="12559" width="9.09765625" style="11" customWidth="1"/>
    <col min="12560" max="12560" width="9.8984375" style="11" customWidth="1"/>
    <col min="12561" max="12561" width="7.69921875" style="11" customWidth="1"/>
    <col min="12562" max="12562" width="9.3984375" style="11" customWidth="1"/>
    <col min="12563" max="12563" width="8.796875" style="11"/>
    <col min="12564" max="12564" width="5.8984375" style="11" customWidth="1"/>
    <col min="12565" max="12565" width="7.09765625" style="11" customWidth="1"/>
    <col min="12566" max="12566" width="8.09765625" style="11" customWidth="1"/>
    <col min="12567" max="12567" width="10.19921875" style="11" customWidth="1"/>
    <col min="12568" max="12788" width="8.796875" style="11"/>
    <col min="12789" max="12789" width="36.8984375" style="11" bestFit="1" customWidth="1"/>
    <col min="12790" max="12790" width="7.09765625" style="11" customWidth="1"/>
    <col min="12791" max="12791" width="6" style="11" customWidth="1"/>
    <col min="12792" max="12792" width="5.69921875" style="11" customWidth="1"/>
    <col min="12793" max="12793" width="10.5" style="11" customWidth="1"/>
    <col min="12794" max="12794" width="7.5" style="11" customWidth="1"/>
    <col min="12795" max="12795" width="6.3984375" style="11" customWidth="1"/>
    <col min="12796" max="12796" width="6.5" style="11" customWidth="1"/>
    <col min="12797" max="12797" width="6.3984375" style="11" customWidth="1"/>
    <col min="12798" max="12798" width="7.8984375" style="11" customWidth="1"/>
    <col min="12799" max="12799" width="7.69921875" style="11" customWidth="1"/>
    <col min="12800" max="12803" width="6.5" style="11" customWidth="1"/>
    <col min="12804" max="12804" width="6.8984375" style="11" customWidth="1"/>
    <col min="12805" max="12805" width="8.796875" style="11"/>
    <col min="12806" max="12806" width="6.09765625" style="11" customWidth="1"/>
    <col min="12807" max="12807" width="7.5" style="11" customWidth="1"/>
    <col min="12808" max="12808" width="7.59765625" style="11" customWidth="1"/>
    <col min="12809" max="12809" width="7.69921875" style="11" customWidth="1"/>
    <col min="12810" max="12810" width="10.09765625" style="11" bestFit="1" customWidth="1"/>
    <col min="12811" max="12811" width="12" style="11" customWidth="1"/>
    <col min="12812" max="12812" width="10.19921875" style="11" bestFit="1" customWidth="1"/>
    <col min="12813" max="12813" width="8.69921875" style="11" bestFit="1" customWidth="1"/>
    <col min="12814" max="12814" width="7.69921875" style="11" customWidth="1"/>
    <col min="12815" max="12815" width="9.09765625" style="11" customWidth="1"/>
    <col min="12816" max="12816" width="9.8984375" style="11" customWidth="1"/>
    <col min="12817" max="12817" width="7.69921875" style="11" customWidth="1"/>
    <col min="12818" max="12818" width="9.3984375" style="11" customWidth="1"/>
    <col min="12819" max="12819" width="8.796875" style="11"/>
    <col min="12820" max="12820" width="5.8984375" style="11" customWidth="1"/>
    <col min="12821" max="12821" width="7.09765625" style="11" customWidth="1"/>
    <col min="12822" max="12822" width="8.09765625" style="11" customWidth="1"/>
    <col min="12823" max="12823" width="10.19921875" style="11" customWidth="1"/>
    <col min="12824" max="13044" width="8.796875" style="11"/>
    <col min="13045" max="13045" width="36.8984375" style="11" bestFit="1" customWidth="1"/>
    <col min="13046" max="13046" width="7.09765625" style="11" customWidth="1"/>
    <col min="13047" max="13047" width="6" style="11" customWidth="1"/>
    <col min="13048" max="13048" width="5.69921875" style="11" customWidth="1"/>
    <col min="13049" max="13049" width="10.5" style="11" customWidth="1"/>
    <col min="13050" max="13050" width="7.5" style="11" customWidth="1"/>
    <col min="13051" max="13051" width="6.3984375" style="11" customWidth="1"/>
    <col min="13052" max="13052" width="6.5" style="11" customWidth="1"/>
    <col min="13053" max="13053" width="6.3984375" style="11" customWidth="1"/>
    <col min="13054" max="13054" width="7.8984375" style="11" customWidth="1"/>
    <col min="13055" max="13055" width="7.69921875" style="11" customWidth="1"/>
    <col min="13056" max="13059" width="6.5" style="11" customWidth="1"/>
    <col min="13060" max="13060" width="6.8984375" style="11" customWidth="1"/>
    <col min="13061" max="13061" width="8.796875" style="11"/>
    <col min="13062" max="13062" width="6.09765625" style="11" customWidth="1"/>
    <col min="13063" max="13063" width="7.5" style="11" customWidth="1"/>
    <col min="13064" max="13064" width="7.59765625" style="11" customWidth="1"/>
    <col min="13065" max="13065" width="7.69921875" style="11" customWidth="1"/>
    <col min="13066" max="13066" width="10.09765625" style="11" bestFit="1" customWidth="1"/>
    <col min="13067" max="13067" width="12" style="11" customWidth="1"/>
    <col min="13068" max="13068" width="10.19921875" style="11" bestFit="1" customWidth="1"/>
    <col min="13069" max="13069" width="8.69921875" style="11" bestFit="1" customWidth="1"/>
    <col min="13070" max="13070" width="7.69921875" style="11" customWidth="1"/>
    <col min="13071" max="13071" width="9.09765625" style="11" customWidth="1"/>
    <col min="13072" max="13072" width="9.8984375" style="11" customWidth="1"/>
    <col min="13073" max="13073" width="7.69921875" style="11" customWidth="1"/>
    <col min="13074" max="13074" width="9.3984375" style="11" customWidth="1"/>
    <col min="13075" max="13075" width="8.796875" style="11"/>
    <col min="13076" max="13076" width="5.8984375" style="11" customWidth="1"/>
    <col min="13077" max="13077" width="7.09765625" style="11" customWidth="1"/>
    <col min="13078" max="13078" width="8.09765625" style="11" customWidth="1"/>
    <col min="13079" max="13079" width="10.19921875" style="11" customWidth="1"/>
    <col min="13080" max="13300" width="8.796875" style="11"/>
    <col min="13301" max="13301" width="36.8984375" style="11" bestFit="1" customWidth="1"/>
    <col min="13302" max="13302" width="7.09765625" style="11" customWidth="1"/>
    <col min="13303" max="13303" width="6" style="11" customWidth="1"/>
    <col min="13304" max="13304" width="5.69921875" style="11" customWidth="1"/>
    <col min="13305" max="13305" width="10.5" style="11" customWidth="1"/>
    <col min="13306" max="13306" width="7.5" style="11" customWidth="1"/>
    <col min="13307" max="13307" width="6.3984375" style="11" customWidth="1"/>
    <col min="13308" max="13308" width="6.5" style="11" customWidth="1"/>
    <col min="13309" max="13309" width="6.3984375" style="11" customWidth="1"/>
    <col min="13310" max="13310" width="7.8984375" style="11" customWidth="1"/>
    <col min="13311" max="13311" width="7.69921875" style="11" customWidth="1"/>
    <col min="13312" max="13315" width="6.5" style="11" customWidth="1"/>
    <col min="13316" max="13316" width="6.8984375" style="11" customWidth="1"/>
    <col min="13317" max="13317" width="8.796875" style="11"/>
    <col min="13318" max="13318" width="6.09765625" style="11" customWidth="1"/>
    <col min="13319" max="13319" width="7.5" style="11" customWidth="1"/>
    <col min="13320" max="13320" width="7.59765625" style="11" customWidth="1"/>
    <col min="13321" max="13321" width="7.69921875" style="11" customWidth="1"/>
    <col min="13322" max="13322" width="10.09765625" style="11" bestFit="1" customWidth="1"/>
    <col min="13323" max="13323" width="12" style="11" customWidth="1"/>
    <col min="13324" max="13324" width="10.19921875" style="11" bestFit="1" customWidth="1"/>
    <col min="13325" max="13325" width="8.69921875" style="11" bestFit="1" customWidth="1"/>
    <col min="13326" max="13326" width="7.69921875" style="11" customWidth="1"/>
    <col min="13327" max="13327" width="9.09765625" style="11" customWidth="1"/>
    <col min="13328" max="13328" width="9.8984375" style="11" customWidth="1"/>
    <col min="13329" max="13329" width="7.69921875" style="11" customWidth="1"/>
    <col min="13330" max="13330" width="9.3984375" style="11" customWidth="1"/>
    <col min="13331" max="13331" width="8.796875" style="11"/>
    <col min="13332" max="13332" width="5.8984375" style="11" customWidth="1"/>
    <col min="13333" max="13333" width="7.09765625" style="11" customWidth="1"/>
    <col min="13334" max="13334" width="8.09765625" style="11" customWidth="1"/>
    <col min="13335" max="13335" width="10.19921875" style="11" customWidth="1"/>
    <col min="13336" max="13556" width="8.796875" style="11"/>
    <col min="13557" max="13557" width="36.8984375" style="11" bestFit="1" customWidth="1"/>
    <col min="13558" max="13558" width="7.09765625" style="11" customWidth="1"/>
    <col min="13559" max="13559" width="6" style="11" customWidth="1"/>
    <col min="13560" max="13560" width="5.69921875" style="11" customWidth="1"/>
    <col min="13561" max="13561" width="10.5" style="11" customWidth="1"/>
    <col min="13562" max="13562" width="7.5" style="11" customWidth="1"/>
    <col min="13563" max="13563" width="6.3984375" style="11" customWidth="1"/>
    <col min="13564" max="13564" width="6.5" style="11" customWidth="1"/>
    <col min="13565" max="13565" width="6.3984375" style="11" customWidth="1"/>
    <col min="13566" max="13566" width="7.8984375" style="11" customWidth="1"/>
    <col min="13567" max="13567" width="7.69921875" style="11" customWidth="1"/>
    <col min="13568" max="13571" width="6.5" style="11" customWidth="1"/>
    <col min="13572" max="13572" width="6.8984375" style="11" customWidth="1"/>
    <col min="13573" max="13573" width="8.796875" style="11"/>
    <col min="13574" max="13574" width="6.09765625" style="11" customWidth="1"/>
    <col min="13575" max="13575" width="7.5" style="11" customWidth="1"/>
    <col min="13576" max="13576" width="7.59765625" style="11" customWidth="1"/>
    <col min="13577" max="13577" width="7.69921875" style="11" customWidth="1"/>
    <col min="13578" max="13578" width="10.09765625" style="11" bestFit="1" customWidth="1"/>
    <col min="13579" max="13579" width="12" style="11" customWidth="1"/>
    <col min="13580" max="13580" width="10.19921875" style="11" bestFit="1" customWidth="1"/>
    <col min="13581" max="13581" width="8.69921875" style="11" bestFit="1" customWidth="1"/>
    <col min="13582" max="13582" width="7.69921875" style="11" customWidth="1"/>
    <col min="13583" max="13583" width="9.09765625" style="11" customWidth="1"/>
    <col min="13584" max="13584" width="9.8984375" style="11" customWidth="1"/>
    <col min="13585" max="13585" width="7.69921875" style="11" customWidth="1"/>
    <col min="13586" max="13586" width="9.3984375" style="11" customWidth="1"/>
    <col min="13587" max="13587" width="8.796875" style="11"/>
    <col min="13588" max="13588" width="5.8984375" style="11" customWidth="1"/>
    <col min="13589" max="13589" width="7.09765625" style="11" customWidth="1"/>
    <col min="13590" max="13590" width="8.09765625" style="11" customWidth="1"/>
    <col min="13591" max="13591" width="10.19921875" style="11" customWidth="1"/>
    <col min="13592" max="13812" width="8.796875" style="11"/>
    <col min="13813" max="13813" width="36.8984375" style="11" bestFit="1" customWidth="1"/>
    <col min="13814" max="13814" width="7.09765625" style="11" customWidth="1"/>
    <col min="13815" max="13815" width="6" style="11" customWidth="1"/>
    <col min="13816" max="13816" width="5.69921875" style="11" customWidth="1"/>
    <col min="13817" max="13817" width="10.5" style="11" customWidth="1"/>
    <col min="13818" max="13818" width="7.5" style="11" customWidth="1"/>
    <col min="13819" max="13819" width="6.3984375" style="11" customWidth="1"/>
    <col min="13820" max="13820" width="6.5" style="11" customWidth="1"/>
    <col min="13821" max="13821" width="6.3984375" style="11" customWidth="1"/>
    <col min="13822" max="13822" width="7.8984375" style="11" customWidth="1"/>
    <col min="13823" max="13823" width="7.69921875" style="11" customWidth="1"/>
    <col min="13824" max="13827" width="6.5" style="11" customWidth="1"/>
    <col min="13828" max="13828" width="6.8984375" style="11" customWidth="1"/>
    <col min="13829" max="13829" width="8.796875" style="11"/>
    <col min="13830" max="13830" width="6.09765625" style="11" customWidth="1"/>
    <col min="13831" max="13831" width="7.5" style="11" customWidth="1"/>
    <col min="13832" max="13832" width="7.59765625" style="11" customWidth="1"/>
    <col min="13833" max="13833" width="7.69921875" style="11" customWidth="1"/>
    <col min="13834" max="13834" width="10.09765625" style="11" bestFit="1" customWidth="1"/>
    <col min="13835" max="13835" width="12" style="11" customWidth="1"/>
    <col min="13836" max="13836" width="10.19921875" style="11" bestFit="1" customWidth="1"/>
    <col min="13837" max="13837" width="8.69921875" style="11" bestFit="1" customWidth="1"/>
    <col min="13838" max="13838" width="7.69921875" style="11" customWidth="1"/>
    <col min="13839" max="13839" width="9.09765625" style="11" customWidth="1"/>
    <col min="13840" max="13840" width="9.8984375" style="11" customWidth="1"/>
    <col min="13841" max="13841" width="7.69921875" style="11" customWidth="1"/>
    <col min="13842" max="13842" width="9.3984375" style="11" customWidth="1"/>
    <col min="13843" max="13843" width="8.796875" style="11"/>
    <col min="13844" max="13844" width="5.8984375" style="11" customWidth="1"/>
    <col min="13845" max="13845" width="7.09765625" style="11" customWidth="1"/>
    <col min="13846" max="13846" width="8.09765625" style="11" customWidth="1"/>
    <col min="13847" max="13847" width="10.19921875" style="11" customWidth="1"/>
    <col min="13848" max="14068" width="8.796875" style="11"/>
    <col min="14069" max="14069" width="36.8984375" style="11" bestFit="1" customWidth="1"/>
    <col min="14070" max="14070" width="7.09765625" style="11" customWidth="1"/>
    <col min="14071" max="14071" width="6" style="11" customWidth="1"/>
    <col min="14072" max="14072" width="5.69921875" style="11" customWidth="1"/>
    <col min="14073" max="14073" width="10.5" style="11" customWidth="1"/>
    <col min="14074" max="14074" width="7.5" style="11" customWidth="1"/>
    <col min="14075" max="14075" width="6.3984375" style="11" customWidth="1"/>
    <col min="14076" max="14076" width="6.5" style="11" customWidth="1"/>
    <col min="14077" max="14077" width="6.3984375" style="11" customWidth="1"/>
    <col min="14078" max="14078" width="7.8984375" style="11" customWidth="1"/>
    <col min="14079" max="14079" width="7.69921875" style="11" customWidth="1"/>
    <col min="14080" max="14083" width="6.5" style="11" customWidth="1"/>
    <col min="14084" max="14084" width="6.8984375" style="11" customWidth="1"/>
    <col min="14085" max="14085" width="8.796875" style="11"/>
    <col min="14086" max="14086" width="6.09765625" style="11" customWidth="1"/>
    <col min="14087" max="14087" width="7.5" style="11" customWidth="1"/>
    <col min="14088" max="14088" width="7.59765625" style="11" customWidth="1"/>
    <col min="14089" max="14089" width="7.69921875" style="11" customWidth="1"/>
    <col min="14090" max="14090" width="10.09765625" style="11" bestFit="1" customWidth="1"/>
    <col min="14091" max="14091" width="12" style="11" customWidth="1"/>
    <col min="14092" max="14092" width="10.19921875" style="11" bestFit="1" customWidth="1"/>
    <col min="14093" max="14093" width="8.69921875" style="11" bestFit="1" customWidth="1"/>
    <col min="14094" max="14094" width="7.69921875" style="11" customWidth="1"/>
    <col min="14095" max="14095" width="9.09765625" style="11" customWidth="1"/>
    <col min="14096" max="14096" width="9.8984375" style="11" customWidth="1"/>
    <col min="14097" max="14097" width="7.69921875" style="11" customWidth="1"/>
    <col min="14098" max="14098" width="9.3984375" style="11" customWidth="1"/>
    <col min="14099" max="14099" width="8.796875" style="11"/>
    <col min="14100" max="14100" width="5.8984375" style="11" customWidth="1"/>
    <col min="14101" max="14101" width="7.09765625" style="11" customWidth="1"/>
    <col min="14102" max="14102" width="8.09765625" style="11" customWidth="1"/>
    <col min="14103" max="14103" width="10.19921875" style="11" customWidth="1"/>
    <col min="14104" max="14324" width="8.796875" style="11"/>
    <col min="14325" max="14325" width="36.8984375" style="11" bestFit="1" customWidth="1"/>
    <col min="14326" max="14326" width="7.09765625" style="11" customWidth="1"/>
    <col min="14327" max="14327" width="6" style="11" customWidth="1"/>
    <col min="14328" max="14328" width="5.69921875" style="11" customWidth="1"/>
    <col min="14329" max="14329" width="10.5" style="11" customWidth="1"/>
    <col min="14330" max="14330" width="7.5" style="11" customWidth="1"/>
    <col min="14331" max="14331" width="6.3984375" style="11" customWidth="1"/>
    <col min="14332" max="14332" width="6.5" style="11" customWidth="1"/>
    <col min="14333" max="14333" width="6.3984375" style="11" customWidth="1"/>
    <col min="14334" max="14334" width="7.8984375" style="11" customWidth="1"/>
    <col min="14335" max="14335" width="7.69921875" style="11" customWidth="1"/>
    <col min="14336" max="14339" width="6.5" style="11" customWidth="1"/>
    <col min="14340" max="14340" width="6.8984375" style="11" customWidth="1"/>
    <col min="14341" max="14341" width="8.796875" style="11"/>
    <col min="14342" max="14342" width="6.09765625" style="11" customWidth="1"/>
    <col min="14343" max="14343" width="7.5" style="11" customWidth="1"/>
    <col min="14344" max="14344" width="7.59765625" style="11" customWidth="1"/>
    <col min="14345" max="14345" width="7.69921875" style="11" customWidth="1"/>
    <col min="14346" max="14346" width="10.09765625" style="11" bestFit="1" customWidth="1"/>
    <col min="14347" max="14347" width="12" style="11" customWidth="1"/>
    <col min="14348" max="14348" width="10.19921875" style="11" bestFit="1" customWidth="1"/>
    <col min="14349" max="14349" width="8.69921875" style="11" bestFit="1" customWidth="1"/>
    <col min="14350" max="14350" width="7.69921875" style="11" customWidth="1"/>
    <col min="14351" max="14351" width="9.09765625" style="11" customWidth="1"/>
    <col min="14352" max="14352" width="9.8984375" style="11" customWidth="1"/>
    <col min="14353" max="14353" width="7.69921875" style="11" customWidth="1"/>
    <col min="14354" max="14354" width="9.3984375" style="11" customWidth="1"/>
    <col min="14355" max="14355" width="8.796875" style="11"/>
    <col min="14356" max="14356" width="5.8984375" style="11" customWidth="1"/>
    <col min="14357" max="14357" width="7.09765625" style="11" customWidth="1"/>
    <col min="14358" max="14358" width="8.09765625" style="11" customWidth="1"/>
    <col min="14359" max="14359" width="10.19921875" style="11" customWidth="1"/>
    <col min="14360" max="14580" width="8.796875" style="11"/>
    <col min="14581" max="14581" width="36.8984375" style="11" bestFit="1" customWidth="1"/>
    <col min="14582" max="14582" width="7.09765625" style="11" customWidth="1"/>
    <col min="14583" max="14583" width="6" style="11" customWidth="1"/>
    <col min="14584" max="14584" width="5.69921875" style="11" customWidth="1"/>
    <col min="14585" max="14585" width="10.5" style="11" customWidth="1"/>
    <col min="14586" max="14586" width="7.5" style="11" customWidth="1"/>
    <col min="14587" max="14587" width="6.3984375" style="11" customWidth="1"/>
    <col min="14588" max="14588" width="6.5" style="11" customWidth="1"/>
    <col min="14589" max="14589" width="6.3984375" style="11" customWidth="1"/>
    <col min="14590" max="14590" width="7.8984375" style="11" customWidth="1"/>
    <col min="14591" max="14591" width="7.69921875" style="11" customWidth="1"/>
    <col min="14592" max="14595" width="6.5" style="11" customWidth="1"/>
    <col min="14596" max="14596" width="6.8984375" style="11" customWidth="1"/>
    <col min="14597" max="14597" width="8.796875" style="11"/>
    <col min="14598" max="14598" width="6.09765625" style="11" customWidth="1"/>
    <col min="14599" max="14599" width="7.5" style="11" customWidth="1"/>
    <col min="14600" max="14600" width="7.59765625" style="11" customWidth="1"/>
    <col min="14601" max="14601" width="7.69921875" style="11" customWidth="1"/>
    <col min="14602" max="14602" width="10.09765625" style="11" bestFit="1" customWidth="1"/>
    <col min="14603" max="14603" width="12" style="11" customWidth="1"/>
    <col min="14604" max="14604" width="10.19921875" style="11" bestFit="1" customWidth="1"/>
    <col min="14605" max="14605" width="8.69921875" style="11" bestFit="1" customWidth="1"/>
    <col min="14606" max="14606" width="7.69921875" style="11" customWidth="1"/>
    <col min="14607" max="14607" width="9.09765625" style="11" customWidth="1"/>
    <col min="14608" max="14608" width="9.8984375" style="11" customWidth="1"/>
    <col min="14609" max="14609" width="7.69921875" style="11" customWidth="1"/>
    <col min="14610" max="14610" width="9.3984375" style="11" customWidth="1"/>
    <col min="14611" max="14611" width="8.796875" style="11"/>
    <col min="14612" max="14612" width="5.8984375" style="11" customWidth="1"/>
    <col min="14613" max="14613" width="7.09765625" style="11" customWidth="1"/>
    <col min="14614" max="14614" width="8.09765625" style="11" customWidth="1"/>
    <col min="14615" max="14615" width="10.19921875" style="11" customWidth="1"/>
    <col min="14616" max="14836" width="8.796875" style="11"/>
    <col min="14837" max="14837" width="36.8984375" style="11" bestFit="1" customWidth="1"/>
    <col min="14838" max="14838" width="7.09765625" style="11" customWidth="1"/>
    <col min="14839" max="14839" width="6" style="11" customWidth="1"/>
    <col min="14840" max="14840" width="5.69921875" style="11" customWidth="1"/>
    <col min="14841" max="14841" width="10.5" style="11" customWidth="1"/>
    <col min="14842" max="14842" width="7.5" style="11" customWidth="1"/>
    <col min="14843" max="14843" width="6.3984375" style="11" customWidth="1"/>
    <col min="14844" max="14844" width="6.5" style="11" customWidth="1"/>
    <col min="14845" max="14845" width="6.3984375" style="11" customWidth="1"/>
    <col min="14846" max="14846" width="7.8984375" style="11" customWidth="1"/>
    <col min="14847" max="14847" width="7.69921875" style="11" customWidth="1"/>
    <col min="14848" max="14851" width="6.5" style="11" customWidth="1"/>
    <col min="14852" max="14852" width="6.8984375" style="11" customWidth="1"/>
    <col min="14853" max="14853" width="8.796875" style="11"/>
    <col min="14854" max="14854" width="6.09765625" style="11" customWidth="1"/>
    <col min="14855" max="14855" width="7.5" style="11" customWidth="1"/>
    <col min="14856" max="14856" width="7.59765625" style="11" customWidth="1"/>
    <col min="14857" max="14857" width="7.69921875" style="11" customWidth="1"/>
    <col min="14858" max="14858" width="10.09765625" style="11" bestFit="1" customWidth="1"/>
    <col min="14859" max="14859" width="12" style="11" customWidth="1"/>
    <col min="14860" max="14860" width="10.19921875" style="11" bestFit="1" customWidth="1"/>
    <col min="14861" max="14861" width="8.69921875" style="11" bestFit="1" customWidth="1"/>
    <col min="14862" max="14862" width="7.69921875" style="11" customWidth="1"/>
    <col min="14863" max="14863" width="9.09765625" style="11" customWidth="1"/>
    <col min="14864" max="14864" width="9.8984375" style="11" customWidth="1"/>
    <col min="14865" max="14865" width="7.69921875" style="11" customWidth="1"/>
    <col min="14866" max="14866" width="9.3984375" style="11" customWidth="1"/>
    <col min="14867" max="14867" width="8.796875" style="11"/>
    <col min="14868" max="14868" width="5.8984375" style="11" customWidth="1"/>
    <col min="14869" max="14869" width="7.09765625" style="11" customWidth="1"/>
    <col min="14870" max="14870" width="8.09765625" style="11" customWidth="1"/>
    <col min="14871" max="14871" width="10.19921875" style="11" customWidth="1"/>
    <col min="14872" max="15092" width="8.796875" style="11"/>
    <col min="15093" max="15093" width="36.8984375" style="11" bestFit="1" customWidth="1"/>
    <col min="15094" max="15094" width="7.09765625" style="11" customWidth="1"/>
    <col min="15095" max="15095" width="6" style="11" customWidth="1"/>
    <col min="15096" max="15096" width="5.69921875" style="11" customWidth="1"/>
    <col min="15097" max="15097" width="10.5" style="11" customWidth="1"/>
    <col min="15098" max="15098" width="7.5" style="11" customWidth="1"/>
    <col min="15099" max="15099" width="6.3984375" style="11" customWidth="1"/>
    <col min="15100" max="15100" width="6.5" style="11" customWidth="1"/>
    <col min="15101" max="15101" width="6.3984375" style="11" customWidth="1"/>
    <col min="15102" max="15102" width="7.8984375" style="11" customWidth="1"/>
    <col min="15103" max="15103" width="7.69921875" style="11" customWidth="1"/>
    <col min="15104" max="15107" width="6.5" style="11" customWidth="1"/>
    <col min="15108" max="15108" width="6.8984375" style="11" customWidth="1"/>
    <col min="15109" max="15109" width="8.796875" style="11"/>
    <col min="15110" max="15110" width="6.09765625" style="11" customWidth="1"/>
    <col min="15111" max="15111" width="7.5" style="11" customWidth="1"/>
    <col min="15112" max="15112" width="7.59765625" style="11" customWidth="1"/>
    <col min="15113" max="15113" width="7.69921875" style="11" customWidth="1"/>
    <col min="15114" max="15114" width="10.09765625" style="11" bestFit="1" customWidth="1"/>
    <col min="15115" max="15115" width="12" style="11" customWidth="1"/>
    <col min="15116" max="15116" width="10.19921875" style="11" bestFit="1" customWidth="1"/>
    <col min="15117" max="15117" width="8.69921875" style="11" bestFit="1" customWidth="1"/>
    <col min="15118" max="15118" width="7.69921875" style="11" customWidth="1"/>
    <col min="15119" max="15119" width="9.09765625" style="11" customWidth="1"/>
    <col min="15120" max="15120" width="9.8984375" style="11" customWidth="1"/>
    <col min="15121" max="15121" width="7.69921875" style="11" customWidth="1"/>
    <col min="15122" max="15122" width="9.3984375" style="11" customWidth="1"/>
    <col min="15123" max="15123" width="8.796875" style="11"/>
    <col min="15124" max="15124" width="5.8984375" style="11" customWidth="1"/>
    <col min="15125" max="15125" width="7.09765625" style="11" customWidth="1"/>
    <col min="15126" max="15126" width="8.09765625" style="11" customWidth="1"/>
    <col min="15127" max="15127" width="10.19921875" style="11" customWidth="1"/>
    <col min="15128" max="15348" width="8.796875" style="11"/>
    <col min="15349" max="15349" width="36.8984375" style="11" bestFit="1" customWidth="1"/>
    <col min="15350" max="15350" width="7.09765625" style="11" customWidth="1"/>
    <col min="15351" max="15351" width="6" style="11" customWidth="1"/>
    <col min="15352" max="15352" width="5.69921875" style="11" customWidth="1"/>
    <col min="15353" max="15353" width="10.5" style="11" customWidth="1"/>
    <col min="15354" max="15354" width="7.5" style="11" customWidth="1"/>
    <col min="15355" max="15355" width="6.3984375" style="11" customWidth="1"/>
    <col min="15356" max="15356" width="6.5" style="11" customWidth="1"/>
    <col min="15357" max="15357" width="6.3984375" style="11" customWidth="1"/>
    <col min="15358" max="15358" width="7.8984375" style="11" customWidth="1"/>
    <col min="15359" max="15359" width="7.69921875" style="11" customWidth="1"/>
    <col min="15360" max="15363" width="6.5" style="11" customWidth="1"/>
    <col min="15364" max="15364" width="6.8984375" style="11" customWidth="1"/>
    <col min="15365" max="15365" width="8.796875" style="11"/>
    <col min="15366" max="15366" width="6.09765625" style="11" customWidth="1"/>
    <col min="15367" max="15367" width="7.5" style="11" customWidth="1"/>
    <col min="15368" max="15368" width="7.59765625" style="11" customWidth="1"/>
    <col min="15369" max="15369" width="7.69921875" style="11" customWidth="1"/>
    <col min="15370" max="15370" width="10.09765625" style="11" bestFit="1" customWidth="1"/>
    <col min="15371" max="15371" width="12" style="11" customWidth="1"/>
    <col min="15372" max="15372" width="10.19921875" style="11" bestFit="1" customWidth="1"/>
    <col min="15373" max="15373" width="8.69921875" style="11" bestFit="1" customWidth="1"/>
    <col min="15374" max="15374" width="7.69921875" style="11" customWidth="1"/>
    <col min="15375" max="15375" width="9.09765625" style="11" customWidth="1"/>
    <col min="15376" max="15376" width="9.8984375" style="11" customWidth="1"/>
    <col min="15377" max="15377" width="7.69921875" style="11" customWidth="1"/>
    <col min="15378" max="15378" width="9.3984375" style="11" customWidth="1"/>
    <col min="15379" max="15379" width="8.796875" style="11"/>
    <col min="15380" max="15380" width="5.8984375" style="11" customWidth="1"/>
    <col min="15381" max="15381" width="7.09765625" style="11" customWidth="1"/>
    <col min="15382" max="15382" width="8.09765625" style="11" customWidth="1"/>
    <col min="15383" max="15383" width="10.19921875" style="11" customWidth="1"/>
    <col min="15384" max="15604" width="8.796875" style="11"/>
    <col min="15605" max="15605" width="36.8984375" style="11" bestFit="1" customWidth="1"/>
    <col min="15606" max="15606" width="7.09765625" style="11" customWidth="1"/>
    <col min="15607" max="15607" width="6" style="11" customWidth="1"/>
    <col min="15608" max="15608" width="5.69921875" style="11" customWidth="1"/>
    <col min="15609" max="15609" width="10.5" style="11" customWidth="1"/>
    <col min="15610" max="15610" width="7.5" style="11" customWidth="1"/>
    <col min="15611" max="15611" width="6.3984375" style="11" customWidth="1"/>
    <col min="15612" max="15612" width="6.5" style="11" customWidth="1"/>
    <col min="15613" max="15613" width="6.3984375" style="11" customWidth="1"/>
    <col min="15614" max="15614" width="7.8984375" style="11" customWidth="1"/>
    <col min="15615" max="15615" width="7.69921875" style="11" customWidth="1"/>
    <col min="15616" max="15619" width="6.5" style="11" customWidth="1"/>
    <col min="15620" max="15620" width="6.8984375" style="11" customWidth="1"/>
    <col min="15621" max="15621" width="8.796875" style="11"/>
    <col min="15622" max="15622" width="6.09765625" style="11" customWidth="1"/>
    <col min="15623" max="15623" width="7.5" style="11" customWidth="1"/>
    <col min="15624" max="15624" width="7.59765625" style="11" customWidth="1"/>
    <col min="15625" max="15625" width="7.69921875" style="11" customWidth="1"/>
    <col min="15626" max="15626" width="10.09765625" style="11" bestFit="1" customWidth="1"/>
    <col min="15627" max="15627" width="12" style="11" customWidth="1"/>
    <col min="15628" max="15628" width="10.19921875" style="11" bestFit="1" customWidth="1"/>
    <col min="15629" max="15629" width="8.69921875" style="11" bestFit="1" customWidth="1"/>
    <col min="15630" max="15630" width="7.69921875" style="11" customWidth="1"/>
    <col min="15631" max="15631" width="9.09765625" style="11" customWidth="1"/>
    <col min="15632" max="15632" width="9.8984375" style="11" customWidth="1"/>
    <col min="15633" max="15633" width="7.69921875" style="11" customWidth="1"/>
    <col min="15634" max="15634" width="9.3984375" style="11" customWidth="1"/>
    <col min="15635" max="15635" width="8.796875" style="11"/>
    <col min="15636" max="15636" width="5.8984375" style="11" customWidth="1"/>
    <col min="15637" max="15637" width="7.09765625" style="11" customWidth="1"/>
    <col min="15638" max="15638" width="8.09765625" style="11" customWidth="1"/>
    <col min="15639" max="15639" width="10.19921875" style="11" customWidth="1"/>
    <col min="15640" max="15860" width="8.796875" style="11"/>
    <col min="15861" max="15861" width="36.8984375" style="11" bestFit="1" customWidth="1"/>
    <col min="15862" max="15862" width="7.09765625" style="11" customWidth="1"/>
    <col min="15863" max="15863" width="6" style="11" customWidth="1"/>
    <col min="15864" max="15864" width="5.69921875" style="11" customWidth="1"/>
    <col min="15865" max="15865" width="10.5" style="11" customWidth="1"/>
    <col min="15866" max="15866" width="7.5" style="11" customWidth="1"/>
    <col min="15867" max="15867" width="6.3984375" style="11" customWidth="1"/>
    <col min="15868" max="15868" width="6.5" style="11" customWidth="1"/>
    <col min="15869" max="15869" width="6.3984375" style="11" customWidth="1"/>
    <col min="15870" max="15870" width="7.8984375" style="11" customWidth="1"/>
    <col min="15871" max="15871" width="7.69921875" style="11" customWidth="1"/>
    <col min="15872" max="15875" width="6.5" style="11" customWidth="1"/>
    <col min="15876" max="15876" width="6.8984375" style="11" customWidth="1"/>
    <col min="15877" max="15877" width="8.796875" style="11"/>
    <col min="15878" max="15878" width="6.09765625" style="11" customWidth="1"/>
    <col min="15879" max="15879" width="7.5" style="11" customWidth="1"/>
    <col min="15880" max="15880" width="7.59765625" style="11" customWidth="1"/>
    <col min="15881" max="15881" width="7.69921875" style="11" customWidth="1"/>
    <col min="15882" max="15882" width="10.09765625" style="11" bestFit="1" customWidth="1"/>
    <col min="15883" max="15883" width="12" style="11" customWidth="1"/>
    <col min="15884" max="15884" width="10.19921875" style="11" bestFit="1" customWidth="1"/>
    <col min="15885" max="15885" width="8.69921875" style="11" bestFit="1" customWidth="1"/>
    <col min="15886" max="15886" width="7.69921875" style="11" customWidth="1"/>
    <col min="15887" max="15887" width="9.09765625" style="11" customWidth="1"/>
    <col min="15888" max="15888" width="9.8984375" style="11" customWidth="1"/>
    <col min="15889" max="15889" width="7.69921875" style="11" customWidth="1"/>
    <col min="15890" max="15890" width="9.3984375" style="11" customWidth="1"/>
    <col min="15891" max="15891" width="8.796875" style="11"/>
    <col min="15892" max="15892" width="5.8984375" style="11" customWidth="1"/>
    <col min="15893" max="15893" width="7.09765625" style="11" customWidth="1"/>
    <col min="15894" max="15894" width="8.09765625" style="11" customWidth="1"/>
    <col min="15895" max="15895" width="10.19921875" style="11" customWidth="1"/>
    <col min="15896" max="16116" width="8.796875" style="11"/>
    <col min="16117" max="16117" width="36.8984375" style="11" bestFit="1" customWidth="1"/>
    <col min="16118" max="16118" width="7.09765625" style="11" customWidth="1"/>
    <col min="16119" max="16119" width="6" style="11" customWidth="1"/>
    <col min="16120" max="16120" width="5.69921875" style="11" customWidth="1"/>
    <col min="16121" max="16121" width="10.5" style="11" customWidth="1"/>
    <col min="16122" max="16122" width="7.5" style="11" customWidth="1"/>
    <col min="16123" max="16123" width="6.3984375" style="11" customWidth="1"/>
    <col min="16124" max="16124" width="6.5" style="11" customWidth="1"/>
    <col min="16125" max="16125" width="6.3984375" style="11" customWidth="1"/>
    <col min="16126" max="16126" width="7.8984375" style="11" customWidth="1"/>
    <col min="16127" max="16127" width="7.69921875" style="11" customWidth="1"/>
    <col min="16128" max="16131" width="6.5" style="11" customWidth="1"/>
    <col min="16132" max="16132" width="6.8984375" style="11" customWidth="1"/>
    <col min="16133" max="16133" width="8.796875" style="11"/>
    <col min="16134" max="16134" width="6.09765625" style="11" customWidth="1"/>
    <col min="16135" max="16135" width="7.5" style="11" customWidth="1"/>
    <col min="16136" max="16136" width="7.59765625" style="11" customWidth="1"/>
    <col min="16137" max="16137" width="7.69921875" style="11" customWidth="1"/>
    <col min="16138" max="16138" width="10.09765625" style="11" bestFit="1" customWidth="1"/>
    <col min="16139" max="16139" width="12" style="11" customWidth="1"/>
    <col min="16140" max="16140" width="10.19921875" style="11" bestFit="1" customWidth="1"/>
    <col min="16141" max="16141" width="8.69921875" style="11" bestFit="1" customWidth="1"/>
    <col min="16142" max="16142" width="7.69921875" style="11" customWidth="1"/>
    <col min="16143" max="16143" width="9.09765625" style="11" customWidth="1"/>
    <col min="16144" max="16144" width="9.8984375" style="11" customWidth="1"/>
    <col min="16145" max="16145" width="7.69921875" style="11" customWidth="1"/>
    <col min="16146" max="16146" width="9.3984375" style="11" customWidth="1"/>
    <col min="16147" max="16147" width="8.796875" style="11"/>
    <col min="16148" max="16148" width="5.8984375" style="11" customWidth="1"/>
    <col min="16149" max="16149" width="7.09765625" style="11" customWidth="1"/>
    <col min="16150" max="16150" width="8.09765625" style="11" customWidth="1"/>
    <col min="16151" max="16151" width="10.19921875" style="11" customWidth="1"/>
    <col min="16152" max="16384" width="8.796875" style="11"/>
  </cols>
  <sheetData>
    <row r="1" spans="1:23" ht="18" x14ac:dyDescent="0.3">
      <c r="W1" s="33" t="s">
        <v>249</v>
      </c>
    </row>
    <row r="2" spans="1:23" ht="18" x14ac:dyDescent="0.35">
      <c r="W2" s="22" t="s">
        <v>2</v>
      </c>
    </row>
    <row r="3" spans="1:23" ht="18" x14ac:dyDescent="0.35">
      <c r="W3" s="22" t="s">
        <v>162</v>
      </c>
    </row>
    <row r="4" spans="1:23" ht="17.399999999999999" x14ac:dyDescent="0.3">
      <c r="A4" s="217" t="s">
        <v>257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</row>
    <row r="5" spans="1:23" ht="5.25" customHeight="1" x14ac:dyDescent="0.3"/>
    <row r="6" spans="1:23" ht="17.399999999999999" x14ac:dyDescent="0.3">
      <c r="A6" s="218" t="s">
        <v>267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</row>
    <row r="7" spans="1:23" ht="17.399999999999999" x14ac:dyDescent="0.3">
      <c r="A7" s="218" t="s">
        <v>81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</row>
    <row r="8" spans="1:23" ht="8.25" customHeight="1" x14ac:dyDescent="0.3">
      <c r="A8" s="150"/>
    </row>
    <row r="9" spans="1:23" ht="17.399999999999999" x14ac:dyDescent="0.3">
      <c r="A9" s="216" t="s">
        <v>282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</row>
    <row r="10" spans="1:23" x14ac:dyDescent="0.3">
      <c r="A10" s="219" t="s">
        <v>38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</row>
    <row r="11" spans="1:23" ht="5.25" customHeight="1" x14ac:dyDescent="0.3">
      <c r="A11" s="147"/>
    </row>
    <row r="12" spans="1:23" ht="17.399999999999999" x14ac:dyDescent="0.3">
      <c r="A12" s="216" t="s">
        <v>269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</row>
    <row r="13" spans="1:23" x14ac:dyDescent="0.3">
      <c r="A13" s="219" t="s">
        <v>75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</row>
    <row r="14" spans="1:23" ht="4.5" customHeight="1" x14ac:dyDescent="0.3"/>
    <row r="15" spans="1:23" x14ac:dyDescent="0.3">
      <c r="A15" s="365" t="s">
        <v>215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</row>
    <row r="16" spans="1:23" ht="22.5" customHeight="1" x14ac:dyDescent="0.3">
      <c r="A16" s="232" t="s">
        <v>62</v>
      </c>
      <c r="B16" s="232" t="s">
        <v>58</v>
      </c>
      <c r="C16" s="221" t="s">
        <v>5</v>
      </c>
      <c r="D16" s="232" t="s">
        <v>97</v>
      </c>
      <c r="E16" s="232"/>
      <c r="F16" s="232"/>
      <c r="G16" s="232"/>
      <c r="H16" s="232"/>
      <c r="I16" s="232" t="s">
        <v>98</v>
      </c>
      <c r="J16" s="232"/>
      <c r="K16" s="232"/>
      <c r="L16" s="232"/>
      <c r="M16" s="232"/>
      <c r="N16" s="232" t="s">
        <v>236</v>
      </c>
      <c r="O16" s="232"/>
      <c r="P16" s="232"/>
      <c r="Q16" s="232"/>
      <c r="R16" s="232"/>
      <c r="S16" s="232" t="s">
        <v>99</v>
      </c>
      <c r="T16" s="232"/>
      <c r="U16" s="232"/>
      <c r="V16" s="232"/>
      <c r="W16" s="232"/>
    </row>
    <row r="17" spans="1:23" ht="33.75" customHeight="1" x14ac:dyDescent="0.3">
      <c r="A17" s="232"/>
      <c r="B17" s="232"/>
      <c r="C17" s="22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</row>
    <row r="18" spans="1:23" ht="79.5" customHeight="1" x14ac:dyDescent="0.3">
      <c r="A18" s="232"/>
      <c r="B18" s="232"/>
      <c r="C18" s="223"/>
      <c r="D18" s="151" t="s">
        <v>29</v>
      </c>
      <c r="E18" s="151" t="s">
        <v>93</v>
      </c>
      <c r="F18" s="151" t="s">
        <v>94</v>
      </c>
      <c r="G18" s="151" t="s">
        <v>95</v>
      </c>
      <c r="H18" s="151" t="s">
        <v>96</v>
      </c>
      <c r="I18" s="151" t="s">
        <v>29</v>
      </c>
      <c r="J18" s="151" t="s">
        <v>93</v>
      </c>
      <c r="K18" s="151" t="s">
        <v>94</v>
      </c>
      <c r="L18" s="151" t="s">
        <v>95</v>
      </c>
      <c r="M18" s="151" t="s">
        <v>96</v>
      </c>
      <c r="N18" s="151" t="s">
        <v>29</v>
      </c>
      <c r="O18" s="151" t="s">
        <v>93</v>
      </c>
      <c r="P18" s="151" t="s">
        <v>94</v>
      </c>
      <c r="Q18" s="151" t="s">
        <v>95</v>
      </c>
      <c r="R18" s="151" t="s">
        <v>96</v>
      </c>
      <c r="S18" s="151" t="s">
        <v>29</v>
      </c>
      <c r="T18" s="151" t="s">
        <v>93</v>
      </c>
      <c r="U18" s="151" t="s">
        <v>94</v>
      </c>
      <c r="V18" s="151" t="s">
        <v>95</v>
      </c>
      <c r="W18" s="151" t="s">
        <v>96</v>
      </c>
    </row>
    <row r="19" spans="1:23" x14ac:dyDescent="0.3">
      <c r="A19" s="56">
        <v>1</v>
      </c>
      <c r="B19" s="89">
        <v>2</v>
      </c>
      <c r="C19" s="89">
        <f>B19+1</f>
        <v>3</v>
      </c>
      <c r="D19" s="89">
        <f t="shared" ref="D19:W19" si="0">C19+1</f>
        <v>4</v>
      </c>
      <c r="E19" s="89">
        <f t="shared" si="0"/>
        <v>5</v>
      </c>
      <c r="F19" s="89">
        <f t="shared" si="0"/>
        <v>6</v>
      </c>
      <c r="G19" s="89">
        <f t="shared" si="0"/>
        <v>7</v>
      </c>
      <c r="H19" s="89">
        <f t="shared" si="0"/>
        <v>8</v>
      </c>
      <c r="I19" s="89">
        <f t="shared" si="0"/>
        <v>9</v>
      </c>
      <c r="J19" s="89">
        <f t="shared" si="0"/>
        <v>10</v>
      </c>
      <c r="K19" s="89">
        <f t="shared" si="0"/>
        <v>11</v>
      </c>
      <c r="L19" s="89">
        <f t="shared" si="0"/>
        <v>12</v>
      </c>
      <c r="M19" s="89">
        <f t="shared" si="0"/>
        <v>13</v>
      </c>
      <c r="N19" s="89">
        <f t="shared" si="0"/>
        <v>14</v>
      </c>
      <c r="O19" s="89">
        <f t="shared" si="0"/>
        <v>15</v>
      </c>
      <c r="P19" s="89">
        <f t="shared" si="0"/>
        <v>16</v>
      </c>
      <c r="Q19" s="89">
        <f t="shared" si="0"/>
        <v>17</v>
      </c>
      <c r="R19" s="89">
        <f t="shared" si="0"/>
        <v>18</v>
      </c>
      <c r="S19" s="89">
        <f t="shared" si="0"/>
        <v>19</v>
      </c>
      <c r="T19" s="89">
        <f t="shared" si="0"/>
        <v>20</v>
      </c>
      <c r="U19" s="89">
        <f t="shared" si="0"/>
        <v>21</v>
      </c>
      <c r="V19" s="89">
        <f t="shared" si="0"/>
        <v>22</v>
      </c>
      <c r="W19" s="89">
        <f t="shared" si="0"/>
        <v>23</v>
      </c>
    </row>
    <row r="20" spans="1:23" ht="30" customHeight="1" x14ac:dyDescent="0.3">
      <c r="A20" s="148"/>
      <c r="B20" s="125" t="s">
        <v>273</v>
      </c>
      <c r="C20" s="123"/>
      <c r="D20" s="123">
        <f>D21+D25</f>
        <v>22.48</v>
      </c>
      <c r="E20" s="123">
        <f t="shared" ref="E20:W20" si="1">E21+E25</f>
        <v>0</v>
      </c>
      <c r="F20" s="123">
        <f t="shared" si="1"/>
        <v>5.2170000000000005</v>
      </c>
      <c r="G20" s="123">
        <f>G21+G25</f>
        <v>17.122</v>
      </c>
      <c r="H20" s="123">
        <f t="shared" si="1"/>
        <v>0.14199999999999999</v>
      </c>
      <c r="I20" s="123">
        <f t="shared" si="1"/>
        <v>0</v>
      </c>
      <c r="J20" s="123">
        <f t="shared" si="1"/>
        <v>0</v>
      </c>
      <c r="K20" s="123">
        <f t="shared" si="1"/>
        <v>0</v>
      </c>
      <c r="L20" s="123">
        <f t="shared" si="1"/>
        <v>0</v>
      </c>
      <c r="M20" s="123">
        <f t="shared" si="1"/>
        <v>0</v>
      </c>
      <c r="N20" s="123">
        <f t="shared" si="1"/>
        <v>-22.48</v>
      </c>
      <c r="O20" s="123">
        <f t="shared" si="1"/>
        <v>0</v>
      </c>
      <c r="P20" s="123">
        <f t="shared" si="1"/>
        <v>-5.2170000000000005</v>
      </c>
      <c r="Q20" s="123">
        <f t="shared" si="1"/>
        <v>-17.122</v>
      </c>
      <c r="R20" s="123">
        <f t="shared" si="1"/>
        <v>-0.14199999999999999</v>
      </c>
      <c r="S20" s="123">
        <f t="shared" si="1"/>
        <v>0</v>
      </c>
      <c r="T20" s="123">
        <f t="shared" si="1"/>
        <v>0</v>
      </c>
      <c r="U20" s="123">
        <f t="shared" si="1"/>
        <v>0</v>
      </c>
      <c r="V20" s="123">
        <f t="shared" si="1"/>
        <v>0</v>
      </c>
      <c r="W20" s="123">
        <f t="shared" si="1"/>
        <v>0</v>
      </c>
    </row>
    <row r="21" spans="1:23" ht="27.6" x14ac:dyDescent="0.3">
      <c r="A21" s="119" t="s">
        <v>325</v>
      </c>
      <c r="B21" s="126" t="s">
        <v>312</v>
      </c>
      <c r="C21" s="191" t="s">
        <v>313</v>
      </c>
      <c r="D21" s="159">
        <f>D22+D23+D24</f>
        <v>8.3360000000000003</v>
      </c>
      <c r="E21" s="159">
        <f>E22+E23+E24</f>
        <v>0</v>
      </c>
      <c r="F21" s="159">
        <f>F22+F23+F24</f>
        <v>1.2270000000000001</v>
      </c>
      <c r="G21" s="159">
        <f>G22+G23+G24</f>
        <v>6.9670000000000005</v>
      </c>
      <c r="H21" s="159">
        <f>H22+H23+H24</f>
        <v>0.14199999999999999</v>
      </c>
      <c r="I21" s="159">
        <f t="shared" ref="I21:W21" si="2">I22</f>
        <v>0</v>
      </c>
      <c r="J21" s="159">
        <f t="shared" si="2"/>
        <v>0</v>
      </c>
      <c r="K21" s="159">
        <f t="shared" si="2"/>
        <v>0</v>
      </c>
      <c r="L21" s="159">
        <f t="shared" si="2"/>
        <v>0</v>
      </c>
      <c r="M21" s="159">
        <f t="shared" si="2"/>
        <v>0</v>
      </c>
      <c r="N21" s="159">
        <f>N22+N23+N24</f>
        <v>-8.3360000000000003</v>
      </c>
      <c r="O21" s="159">
        <f t="shared" si="2"/>
        <v>0</v>
      </c>
      <c r="P21" s="159">
        <f>P22+P23+P24</f>
        <v>-1.2270000000000001</v>
      </c>
      <c r="Q21" s="159">
        <f>Q22+Q23+Q24</f>
        <v>-6.9670000000000005</v>
      </c>
      <c r="R21" s="159">
        <f>R22+R23+R24</f>
        <v>-0.14199999999999999</v>
      </c>
      <c r="S21" s="159">
        <f t="shared" si="2"/>
        <v>0</v>
      </c>
      <c r="T21" s="159">
        <f t="shared" si="2"/>
        <v>0</v>
      </c>
      <c r="U21" s="159">
        <f t="shared" si="2"/>
        <v>0</v>
      </c>
      <c r="V21" s="159">
        <f t="shared" si="2"/>
        <v>0</v>
      </c>
      <c r="W21" s="159">
        <f t="shared" si="2"/>
        <v>0</v>
      </c>
    </row>
    <row r="22" spans="1:23" ht="62.4" x14ac:dyDescent="0.3">
      <c r="A22" s="194" t="s">
        <v>313</v>
      </c>
      <c r="B22" s="91" t="s">
        <v>283</v>
      </c>
      <c r="C22" s="105" t="s">
        <v>272</v>
      </c>
      <c r="D22" s="198">
        <f>E22+F22+G22+H22</f>
        <v>4.1310000000000002</v>
      </c>
      <c r="E22" s="198">
        <v>0</v>
      </c>
      <c r="F22" s="198">
        <v>0.55800000000000005</v>
      </c>
      <c r="G22" s="198">
        <v>3.4860000000000002</v>
      </c>
      <c r="H22" s="198">
        <v>8.6999999999999994E-2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98">
        <f>I22-D22</f>
        <v>-4.1310000000000002</v>
      </c>
      <c r="O22" s="198">
        <f t="shared" ref="O22:R24" si="3">J22-E22</f>
        <v>0</v>
      </c>
      <c r="P22" s="198">
        <f t="shared" si="3"/>
        <v>-0.55800000000000005</v>
      </c>
      <c r="Q22" s="198">
        <f t="shared" si="3"/>
        <v>-3.4860000000000002</v>
      </c>
      <c r="R22" s="198">
        <f t="shared" si="3"/>
        <v>-8.6999999999999994E-2</v>
      </c>
      <c r="S22" s="198">
        <f>I22</f>
        <v>0</v>
      </c>
      <c r="T22" s="198">
        <f t="shared" ref="T22:W24" si="4">J22</f>
        <v>0</v>
      </c>
      <c r="U22" s="198">
        <f t="shared" si="4"/>
        <v>0</v>
      </c>
      <c r="V22" s="198">
        <f t="shared" si="4"/>
        <v>0</v>
      </c>
      <c r="W22" s="198">
        <f t="shared" si="4"/>
        <v>0</v>
      </c>
    </row>
    <row r="23" spans="1:23" ht="36.6" customHeight="1" x14ac:dyDescent="0.3">
      <c r="A23" s="194" t="s">
        <v>315</v>
      </c>
      <c r="B23" s="91" t="s">
        <v>284</v>
      </c>
      <c r="C23" s="105" t="s">
        <v>274</v>
      </c>
      <c r="D23" s="198">
        <f>E23+F23+G23+H23</f>
        <v>2.3430000000000004</v>
      </c>
      <c r="E23" s="198">
        <v>0</v>
      </c>
      <c r="F23" s="198">
        <v>0.36099999999999999</v>
      </c>
      <c r="G23" s="198">
        <v>1.927</v>
      </c>
      <c r="H23" s="198">
        <v>5.5E-2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f>0-D23</f>
        <v>-2.3430000000000004</v>
      </c>
      <c r="O23" s="198">
        <f t="shared" si="3"/>
        <v>0</v>
      </c>
      <c r="P23" s="198">
        <f>0-F23</f>
        <v>-0.36099999999999999</v>
      </c>
      <c r="Q23" s="198">
        <f>0-G23</f>
        <v>-1.927</v>
      </c>
      <c r="R23" s="198">
        <f>0-H23</f>
        <v>-5.5E-2</v>
      </c>
      <c r="S23" s="198">
        <f t="shared" ref="S23:S24" si="5">I23</f>
        <v>0</v>
      </c>
      <c r="T23" s="198">
        <f t="shared" si="4"/>
        <v>0</v>
      </c>
      <c r="U23" s="198">
        <f t="shared" si="4"/>
        <v>0</v>
      </c>
      <c r="V23" s="198">
        <f t="shared" si="4"/>
        <v>0</v>
      </c>
      <c r="W23" s="198">
        <f t="shared" si="4"/>
        <v>0</v>
      </c>
    </row>
    <row r="24" spans="1:23" ht="114" customHeight="1" x14ac:dyDescent="0.3">
      <c r="A24" s="194" t="s">
        <v>316</v>
      </c>
      <c r="B24" s="91" t="s">
        <v>285</v>
      </c>
      <c r="C24" s="105" t="s">
        <v>294</v>
      </c>
      <c r="D24" s="198">
        <f t="shared" ref="D24" si="6">E24+F24+G24+H24</f>
        <v>1.8620000000000001</v>
      </c>
      <c r="E24" s="198">
        <v>0</v>
      </c>
      <c r="F24" s="198">
        <v>0.308</v>
      </c>
      <c r="G24" s="198">
        <v>1.554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f>0-D24</f>
        <v>-1.8620000000000001</v>
      </c>
      <c r="O24" s="198">
        <f t="shared" si="3"/>
        <v>0</v>
      </c>
      <c r="P24" s="198">
        <f>0-F24</f>
        <v>-0.308</v>
      </c>
      <c r="Q24" s="198">
        <f>0-G24</f>
        <v>-1.554</v>
      </c>
      <c r="R24" s="198">
        <v>0</v>
      </c>
      <c r="S24" s="198">
        <f t="shared" si="5"/>
        <v>0</v>
      </c>
      <c r="T24" s="198">
        <f t="shared" si="4"/>
        <v>0</v>
      </c>
      <c r="U24" s="198">
        <f t="shared" si="4"/>
        <v>0</v>
      </c>
      <c r="V24" s="198">
        <f t="shared" si="4"/>
        <v>0</v>
      </c>
      <c r="W24" s="198">
        <f t="shared" si="4"/>
        <v>0</v>
      </c>
    </row>
    <row r="25" spans="1:23" x14ac:dyDescent="0.3">
      <c r="A25" s="121" t="s">
        <v>323</v>
      </c>
      <c r="B25" s="124" t="s">
        <v>311</v>
      </c>
      <c r="C25" s="123" t="s">
        <v>314</v>
      </c>
      <c r="D25" s="159">
        <f>D26+D27+D28+D29+D30+D31+D32</f>
        <v>14.144</v>
      </c>
      <c r="E25" s="159">
        <f>E26+E27+E28+E29+E30+E31+E32</f>
        <v>0</v>
      </c>
      <c r="F25" s="159">
        <f>F26+F27+F28+F29+F30+F31+F32</f>
        <v>3.99</v>
      </c>
      <c r="G25" s="159">
        <f>SUM(G26:G32)</f>
        <v>10.155000000000001</v>
      </c>
      <c r="H25" s="159">
        <f>SUM(H26:H32)</f>
        <v>0</v>
      </c>
      <c r="I25" s="159">
        <f t="shared" ref="I25:W25" si="7">SUM(I26:I30)</f>
        <v>0</v>
      </c>
      <c r="J25" s="159">
        <f t="shared" si="7"/>
        <v>0</v>
      </c>
      <c r="K25" s="159">
        <f t="shared" si="7"/>
        <v>0</v>
      </c>
      <c r="L25" s="159">
        <f t="shared" si="7"/>
        <v>0</v>
      </c>
      <c r="M25" s="159">
        <f t="shared" si="7"/>
        <v>0</v>
      </c>
      <c r="N25" s="159">
        <f>SUM(N26:N32)</f>
        <v>-14.144</v>
      </c>
      <c r="O25" s="159">
        <f t="shared" si="7"/>
        <v>0</v>
      </c>
      <c r="P25" s="159">
        <f>SUM(P26:P32)</f>
        <v>-3.99</v>
      </c>
      <c r="Q25" s="159">
        <f>SUM(Q26:Q32)</f>
        <v>-10.155000000000001</v>
      </c>
      <c r="R25" s="159">
        <f t="shared" si="7"/>
        <v>0</v>
      </c>
      <c r="S25" s="159">
        <f t="shared" si="7"/>
        <v>0</v>
      </c>
      <c r="T25" s="159">
        <f t="shared" si="7"/>
        <v>0</v>
      </c>
      <c r="U25" s="159">
        <f t="shared" si="7"/>
        <v>0</v>
      </c>
      <c r="V25" s="159">
        <f t="shared" si="7"/>
        <v>0</v>
      </c>
      <c r="W25" s="159">
        <f t="shared" si="7"/>
        <v>0</v>
      </c>
    </row>
    <row r="26" spans="1:23" ht="46.8" x14ac:dyDescent="0.3">
      <c r="A26" s="194" t="s">
        <v>317</v>
      </c>
      <c r="B26" s="91" t="s">
        <v>286</v>
      </c>
      <c r="C26" s="105" t="s">
        <v>165</v>
      </c>
      <c r="D26" s="199">
        <v>2.895</v>
      </c>
      <c r="E26" s="199">
        <v>0</v>
      </c>
      <c r="F26" s="199">
        <v>0.82699999999999996</v>
      </c>
      <c r="G26" s="200">
        <v>2.0680000000000001</v>
      </c>
      <c r="H26" s="199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198">
        <f t="shared" ref="N26:R32" si="8">I26-D26</f>
        <v>-2.895</v>
      </c>
      <c r="O26" s="198">
        <f t="shared" si="8"/>
        <v>0</v>
      </c>
      <c r="P26" s="198">
        <f t="shared" si="8"/>
        <v>-0.82699999999999996</v>
      </c>
      <c r="Q26" s="198">
        <f t="shared" si="8"/>
        <v>-2.0680000000000001</v>
      </c>
      <c r="R26" s="198">
        <f t="shared" si="8"/>
        <v>0</v>
      </c>
      <c r="S26" s="198">
        <f t="shared" ref="S26:W32" si="9">I26</f>
        <v>0</v>
      </c>
      <c r="T26" s="198">
        <f t="shared" si="9"/>
        <v>0</v>
      </c>
      <c r="U26" s="198">
        <f t="shared" si="9"/>
        <v>0</v>
      </c>
      <c r="V26" s="198">
        <f t="shared" si="9"/>
        <v>0</v>
      </c>
      <c r="W26" s="198">
        <f t="shared" si="9"/>
        <v>0</v>
      </c>
    </row>
    <row r="27" spans="1:23" ht="46.8" x14ac:dyDescent="0.3">
      <c r="A27" s="194" t="s">
        <v>318</v>
      </c>
      <c r="B27" s="156" t="s">
        <v>287</v>
      </c>
      <c r="C27" s="105" t="s">
        <v>297</v>
      </c>
      <c r="D27" s="199">
        <f>E27+F27+G27+H27</f>
        <v>7.46</v>
      </c>
      <c r="E27" s="199">
        <v>0</v>
      </c>
      <c r="F27" s="199">
        <v>1.7529999999999999</v>
      </c>
      <c r="G27" s="200">
        <v>5.7069999999999999</v>
      </c>
      <c r="H27" s="199">
        <v>0</v>
      </c>
      <c r="I27" s="198">
        <v>0</v>
      </c>
      <c r="J27" s="198">
        <v>0</v>
      </c>
      <c r="K27" s="198">
        <v>0</v>
      </c>
      <c r="L27" s="198">
        <v>0</v>
      </c>
      <c r="M27" s="198">
        <v>0</v>
      </c>
      <c r="N27" s="198">
        <f t="shared" si="8"/>
        <v>-7.46</v>
      </c>
      <c r="O27" s="198">
        <f t="shared" si="8"/>
        <v>0</v>
      </c>
      <c r="P27" s="198">
        <f t="shared" si="8"/>
        <v>-1.7529999999999999</v>
      </c>
      <c r="Q27" s="198">
        <f t="shared" si="8"/>
        <v>-5.7069999999999999</v>
      </c>
      <c r="R27" s="198">
        <f t="shared" si="8"/>
        <v>0</v>
      </c>
      <c r="S27" s="198">
        <f t="shared" si="9"/>
        <v>0</v>
      </c>
      <c r="T27" s="198">
        <f t="shared" si="9"/>
        <v>0</v>
      </c>
      <c r="U27" s="198">
        <f t="shared" si="9"/>
        <v>0</v>
      </c>
      <c r="V27" s="198">
        <f t="shared" si="9"/>
        <v>0</v>
      </c>
      <c r="W27" s="198">
        <f t="shared" si="9"/>
        <v>0</v>
      </c>
    </row>
    <row r="28" spans="1:23" x14ac:dyDescent="0.3">
      <c r="A28" s="194" t="s">
        <v>319</v>
      </c>
      <c r="B28" s="30" t="s">
        <v>288</v>
      </c>
      <c r="C28" s="105" t="s">
        <v>180</v>
      </c>
      <c r="D28" s="199">
        <f>E28+F28+G28+H28</f>
        <v>0.68399999999999994</v>
      </c>
      <c r="E28" s="199">
        <v>0</v>
      </c>
      <c r="F28" s="198">
        <v>0.25800000000000001</v>
      </c>
      <c r="G28" s="198">
        <v>0.42599999999999999</v>
      </c>
      <c r="H28" s="199">
        <v>0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98">
        <f t="shared" si="8"/>
        <v>-0.68399999999999994</v>
      </c>
      <c r="O28" s="198">
        <f t="shared" si="8"/>
        <v>0</v>
      </c>
      <c r="P28" s="198">
        <f t="shared" si="8"/>
        <v>-0.25800000000000001</v>
      </c>
      <c r="Q28" s="198">
        <f t="shared" si="8"/>
        <v>-0.42599999999999999</v>
      </c>
      <c r="R28" s="198">
        <f t="shared" si="8"/>
        <v>0</v>
      </c>
      <c r="S28" s="198">
        <f t="shared" si="9"/>
        <v>0</v>
      </c>
      <c r="T28" s="198">
        <f t="shared" si="9"/>
        <v>0</v>
      </c>
      <c r="U28" s="198">
        <f t="shared" si="9"/>
        <v>0</v>
      </c>
      <c r="V28" s="198">
        <f t="shared" si="9"/>
        <v>0</v>
      </c>
      <c r="W28" s="198">
        <f t="shared" si="9"/>
        <v>0</v>
      </c>
    </row>
    <row r="29" spans="1:23" ht="31.2" x14ac:dyDescent="0.3">
      <c r="A29" s="194" t="s">
        <v>320</v>
      </c>
      <c r="B29" s="156" t="s">
        <v>289</v>
      </c>
      <c r="C29" s="105" t="s">
        <v>181</v>
      </c>
      <c r="D29" s="199">
        <f>E29+F29+G29+H29</f>
        <v>0.48199999999999998</v>
      </c>
      <c r="E29" s="199">
        <v>0</v>
      </c>
      <c r="F29" s="198">
        <v>0.182</v>
      </c>
      <c r="G29" s="198">
        <v>0.3</v>
      </c>
      <c r="H29" s="199">
        <v>0</v>
      </c>
      <c r="I29" s="198">
        <v>0</v>
      </c>
      <c r="J29" s="198">
        <v>0</v>
      </c>
      <c r="K29" s="198">
        <v>0</v>
      </c>
      <c r="L29" s="198">
        <v>0</v>
      </c>
      <c r="M29" s="198">
        <v>0</v>
      </c>
      <c r="N29" s="198">
        <f t="shared" si="8"/>
        <v>-0.48199999999999998</v>
      </c>
      <c r="O29" s="198">
        <f t="shared" si="8"/>
        <v>0</v>
      </c>
      <c r="P29" s="198">
        <f t="shared" si="8"/>
        <v>-0.182</v>
      </c>
      <c r="Q29" s="198">
        <f t="shared" si="8"/>
        <v>-0.3</v>
      </c>
      <c r="R29" s="198">
        <f t="shared" si="8"/>
        <v>0</v>
      </c>
      <c r="S29" s="198">
        <f t="shared" si="9"/>
        <v>0</v>
      </c>
      <c r="T29" s="198">
        <f t="shared" si="9"/>
        <v>0</v>
      </c>
      <c r="U29" s="198">
        <f t="shared" si="9"/>
        <v>0</v>
      </c>
      <c r="V29" s="198">
        <f t="shared" si="9"/>
        <v>0</v>
      </c>
      <c r="W29" s="198">
        <f t="shared" si="9"/>
        <v>0</v>
      </c>
    </row>
    <row r="30" spans="1:23" ht="31.2" x14ac:dyDescent="0.3">
      <c r="A30" s="194" t="s">
        <v>324</v>
      </c>
      <c r="B30" s="156" t="s">
        <v>290</v>
      </c>
      <c r="C30" s="105" t="s">
        <v>298</v>
      </c>
      <c r="D30" s="199">
        <f>E30+F30+G30+H30</f>
        <v>0.58199999999999996</v>
      </c>
      <c r="E30" s="199">
        <v>0</v>
      </c>
      <c r="F30" s="166">
        <v>0.216</v>
      </c>
      <c r="G30" s="166">
        <v>0.36599999999999999</v>
      </c>
      <c r="H30" s="199">
        <v>0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198">
        <f t="shared" si="8"/>
        <v>-0.58199999999999996</v>
      </c>
      <c r="O30" s="198">
        <f t="shared" si="8"/>
        <v>0</v>
      </c>
      <c r="P30" s="198">
        <f t="shared" si="8"/>
        <v>-0.216</v>
      </c>
      <c r="Q30" s="198">
        <f t="shared" si="8"/>
        <v>-0.36599999999999999</v>
      </c>
      <c r="R30" s="198">
        <f t="shared" si="8"/>
        <v>0</v>
      </c>
      <c r="S30" s="198">
        <f t="shared" si="9"/>
        <v>0</v>
      </c>
      <c r="T30" s="198">
        <f t="shared" si="9"/>
        <v>0</v>
      </c>
      <c r="U30" s="198">
        <f t="shared" si="9"/>
        <v>0</v>
      </c>
      <c r="V30" s="198">
        <f t="shared" si="9"/>
        <v>0</v>
      </c>
      <c r="W30" s="198">
        <f t="shared" si="9"/>
        <v>0</v>
      </c>
    </row>
    <row r="31" spans="1:23" ht="27" customHeight="1" x14ac:dyDescent="0.3">
      <c r="A31" s="194" t="s">
        <v>321</v>
      </c>
      <c r="B31" s="197" t="s">
        <v>291</v>
      </c>
      <c r="C31" s="157" t="s">
        <v>299</v>
      </c>
      <c r="D31" s="199">
        <v>1.153</v>
      </c>
      <c r="E31" s="199">
        <v>0</v>
      </c>
      <c r="F31" s="166">
        <v>0.42</v>
      </c>
      <c r="G31" s="166">
        <v>0.73399999999999999</v>
      </c>
      <c r="H31" s="199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198">
        <f>0-D31</f>
        <v>-1.153</v>
      </c>
      <c r="O31" s="198">
        <f t="shared" si="8"/>
        <v>0</v>
      </c>
      <c r="P31" s="198">
        <f>0-F31</f>
        <v>-0.42</v>
      </c>
      <c r="Q31" s="198">
        <f>0-G31</f>
        <v>-0.73399999999999999</v>
      </c>
      <c r="R31" s="198">
        <f t="shared" si="8"/>
        <v>0</v>
      </c>
      <c r="S31" s="198">
        <f t="shared" si="9"/>
        <v>0</v>
      </c>
      <c r="T31" s="198">
        <f t="shared" si="9"/>
        <v>0</v>
      </c>
      <c r="U31" s="198">
        <f t="shared" si="9"/>
        <v>0</v>
      </c>
      <c r="V31" s="198">
        <f t="shared" si="9"/>
        <v>0</v>
      </c>
      <c r="W31" s="198">
        <f t="shared" si="9"/>
        <v>0</v>
      </c>
    </row>
    <row r="32" spans="1:23" ht="31.2" x14ac:dyDescent="0.3">
      <c r="A32" s="157" t="s">
        <v>322</v>
      </c>
      <c r="B32" s="197" t="s">
        <v>292</v>
      </c>
      <c r="C32" s="157" t="s">
        <v>300</v>
      </c>
      <c r="D32" s="199">
        <f>E32+F32+G32</f>
        <v>0.88800000000000012</v>
      </c>
      <c r="E32" s="199">
        <v>0</v>
      </c>
      <c r="F32" s="187">
        <v>0.33400000000000002</v>
      </c>
      <c r="G32" s="187">
        <v>0.55400000000000005</v>
      </c>
      <c r="H32" s="199">
        <v>0</v>
      </c>
      <c r="I32" s="198">
        <v>0</v>
      </c>
      <c r="J32" s="198">
        <v>0</v>
      </c>
      <c r="K32" s="198">
        <v>0</v>
      </c>
      <c r="L32" s="198">
        <v>0</v>
      </c>
      <c r="M32" s="198">
        <v>0</v>
      </c>
      <c r="N32" s="169">
        <f>0-D32</f>
        <v>-0.88800000000000012</v>
      </c>
      <c r="O32" s="198">
        <f t="shared" si="8"/>
        <v>0</v>
      </c>
      <c r="P32" s="169">
        <f>0-F32</f>
        <v>-0.33400000000000002</v>
      </c>
      <c r="Q32" s="169">
        <f>0-G32</f>
        <v>-0.55400000000000005</v>
      </c>
      <c r="R32" s="198">
        <f t="shared" si="8"/>
        <v>0</v>
      </c>
      <c r="S32" s="198">
        <f t="shared" si="9"/>
        <v>0</v>
      </c>
      <c r="T32" s="198">
        <f t="shared" si="9"/>
        <v>0</v>
      </c>
      <c r="U32" s="198">
        <f t="shared" si="9"/>
        <v>0</v>
      </c>
      <c r="V32" s="198">
        <f t="shared" si="9"/>
        <v>0</v>
      </c>
      <c r="W32" s="198">
        <f t="shared" si="9"/>
        <v>0</v>
      </c>
    </row>
    <row r="33" spans="1:65" ht="15" customHeight="1" x14ac:dyDescent="0.3">
      <c r="F33" s="11"/>
      <c r="G33" s="11"/>
      <c r="H33" s="11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5" x14ac:dyDescent="0.3">
      <c r="F34" s="11"/>
      <c r="G34" s="11"/>
      <c r="H34" s="11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5" x14ac:dyDescent="0.3">
      <c r="A35" s="11" t="s">
        <v>309</v>
      </c>
      <c r="E35" s="11" t="s">
        <v>310</v>
      </c>
      <c r="F35" s="11"/>
      <c r="G35" s="11"/>
      <c r="H35" s="11"/>
      <c r="W35" s="2"/>
    </row>
    <row r="36" spans="1:65" ht="17.399999999999999" x14ac:dyDescent="0.3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</row>
    <row r="37" spans="1:65" x14ac:dyDescent="0.3">
      <c r="F37" s="11"/>
      <c r="G37" s="11"/>
      <c r="H37" s="11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</row>
    <row r="38" spans="1:65" ht="18.75" customHeight="1" x14ac:dyDescent="0.3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</row>
    <row r="39" spans="1:65" ht="18.75" customHeight="1" x14ac:dyDescent="0.3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</row>
    <row r="40" spans="1:65" ht="17.399999999999999" x14ac:dyDescent="0.3"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</row>
    <row r="41" spans="1:65" x14ac:dyDescent="0.3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</row>
    <row r="42" spans="1:65" x14ac:dyDescent="0.3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</row>
    <row r="43" spans="1:65" x14ac:dyDescent="0.3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</row>
    <row r="44" spans="1:65" ht="17.399999999999999" x14ac:dyDescent="0.3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</row>
    <row r="45" spans="1:65" x14ac:dyDescent="0.3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</row>
    <row r="46" spans="1:65" x14ac:dyDescent="0.3">
      <c r="B46" s="14"/>
      <c r="C46" s="14"/>
      <c r="D46" s="14"/>
      <c r="E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3"/>
      <c r="Y46" s="3"/>
      <c r="Z46" s="3"/>
      <c r="AA46" s="3"/>
      <c r="AB46" s="3"/>
      <c r="AC46" s="3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</row>
    <row r="47" spans="1:65" ht="17.399999999999999" x14ac:dyDescent="0.3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</row>
  </sheetData>
  <mergeCells count="15">
    <mergeCell ref="A12:W12"/>
    <mergeCell ref="A4:W4"/>
    <mergeCell ref="A6:W6"/>
    <mergeCell ref="A7:W7"/>
    <mergeCell ref="A9:W9"/>
    <mergeCell ref="A10:W10"/>
    <mergeCell ref="A13:W13"/>
    <mergeCell ref="A15:W15"/>
    <mergeCell ref="A16:A18"/>
    <mergeCell ref="B16:B18"/>
    <mergeCell ref="C16:C18"/>
    <mergeCell ref="D16:H17"/>
    <mergeCell ref="I16:M17"/>
    <mergeCell ref="N16:R17"/>
    <mergeCell ref="S16:W17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5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K36"/>
  <sheetViews>
    <sheetView view="pageBreakPreview" topLeftCell="A12" zoomScale="40" zoomScaleNormal="60" zoomScaleSheetLayoutView="40" workbookViewId="0">
      <selection activeCell="A36" sqref="A36:E36"/>
    </sheetView>
  </sheetViews>
  <sheetFormatPr defaultColWidth="9" defaultRowHeight="15.6" x14ac:dyDescent="0.3"/>
  <cols>
    <col min="1" max="1" width="7.19921875" style="11" customWidth="1"/>
    <col min="2" max="2" width="27.3984375" style="11" customWidth="1"/>
    <col min="3" max="3" width="9.59765625" style="11" customWidth="1"/>
    <col min="4" max="4" width="14.8984375" style="11" customWidth="1"/>
    <col min="5" max="5" width="10.59765625" style="11" customWidth="1"/>
    <col min="6" max="8" width="5.59765625" style="11" customWidth="1"/>
    <col min="9" max="10" width="6.59765625" style="11" customWidth="1"/>
    <col min="11" max="11" width="14.59765625" style="11" customWidth="1"/>
    <col min="12" max="12" width="12.09765625" style="11" bestFit="1" customWidth="1"/>
    <col min="13" max="17" width="6.5" style="11" bestFit="1" customWidth="1"/>
    <col min="18" max="18" width="15.69921875" style="11" customWidth="1"/>
    <col min="19" max="19" width="9.5" style="11" customWidth="1"/>
    <col min="20" max="20" width="6.59765625" style="11" customWidth="1"/>
    <col min="21" max="24" width="6.5" style="11" bestFit="1" customWidth="1"/>
    <col min="25" max="25" width="13.5" style="11" customWidth="1"/>
    <col min="26" max="26" width="10.19921875" style="11" customWidth="1"/>
    <col min="27" max="28" width="5.59765625" style="11" customWidth="1"/>
    <col min="29" max="30" width="6.59765625" style="11" customWidth="1"/>
    <col min="31" max="31" width="5.59765625" style="11" customWidth="1"/>
    <col min="32" max="32" width="17.69921875" style="11" customWidth="1"/>
    <col min="33" max="33" width="12.09765625" style="11" bestFit="1" customWidth="1"/>
    <col min="34" max="37" width="5.59765625" style="11" customWidth="1"/>
    <col min="38" max="38" width="6.59765625" style="11" customWidth="1"/>
    <col min="39" max="39" width="11.3984375" style="11" customWidth="1"/>
    <col min="40" max="40" width="10.3984375" style="11" customWidth="1"/>
    <col min="41" max="41" width="6.59765625" style="11" customWidth="1"/>
    <col min="42" max="45" width="6.5" style="11" bestFit="1" customWidth="1"/>
    <col min="46" max="46" width="11.3984375" style="11" customWidth="1"/>
    <col min="47" max="47" width="10.19921875" style="11" customWidth="1"/>
    <col min="48" max="52" width="6.5" style="11" bestFit="1" customWidth="1"/>
    <col min="53" max="53" width="11.8984375" style="11" customWidth="1"/>
    <col min="54" max="54" width="10" style="11" customWidth="1"/>
    <col min="55" max="57" width="6.5" style="11" bestFit="1" customWidth="1"/>
    <col min="58" max="59" width="6.59765625" style="11" customWidth="1"/>
    <col min="60" max="60" width="12.5" style="11" customWidth="1"/>
    <col min="61" max="61" width="9.09765625" style="11" customWidth="1"/>
    <col min="62" max="66" width="6.5" style="11" bestFit="1" customWidth="1"/>
    <col min="67" max="67" width="14.3984375" style="11" customWidth="1"/>
    <col min="68" max="68" width="10" style="11" customWidth="1"/>
    <col min="69" max="73" width="6.5" style="11" bestFit="1" customWidth="1"/>
    <col min="74" max="74" width="11.5" style="11" customWidth="1"/>
    <col min="75" max="75" width="9.5" style="11" customWidth="1"/>
    <col min="76" max="76" width="13.69921875" style="11" customWidth="1"/>
    <col min="77" max="77" width="10.09765625" style="11" customWidth="1"/>
    <col min="78" max="78" width="11.8984375" style="11" customWidth="1"/>
    <col min="79" max="79" width="16.59765625" style="11" customWidth="1"/>
    <col min="80" max="16384" width="9" style="11"/>
  </cols>
  <sheetData>
    <row r="1" spans="1:89" ht="18" x14ac:dyDescent="0.3">
      <c r="AE1" s="14"/>
      <c r="AF1" s="14"/>
      <c r="AG1" s="14"/>
      <c r="AH1" s="14"/>
      <c r="AI1" s="19"/>
      <c r="AJ1" s="14"/>
      <c r="AK1" s="14"/>
      <c r="AL1" s="33" t="s">
        <v>250</v>
      </c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</row>
    <row r="2" spans="1:89" ht="18" x14ac:dyDescent="0.35">
      <c r="AE2" s="14"/>
      <c r="AF2" s="14"/>
      <c r="AG2" s="14"/>
      <c r="AH2" s="14"/>
      <c r="AI2" s="19"/>
      <c r="AJ2" s="14"/>
      <c r="AK2" s="14"/>
      <c r="AL2" s="22" t="s">
        <v>2</v>
      </c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</row>
    <row r="3" spans="1:89" ht="18" x14ac:dyDescent="0.35">
      <c r="AE3" s="14"/>
      <c r="AF3" s="14"/>
      <c r="AG3" s="14"/>
      <c r="AH3" s="14"/>
      <c r="AI3" s="19"/>
      <c r="AJ3" s="14"/>
      <c r="AK3" s="14"/>
      <c r="AL3" s="22" t="s">
        <v>162</v>
      </c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</row>
    <row r="4" spans="1:89" ht="17.399999999999999" x14ac:dyDescent="0.3">
      <c r="A4" s="217" t="s">
        <v>257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</row>
    <row r="5" spans="1:89" x14ac:dyDescent="0.3">
      <c r="AE5" s="14"/>
      <c r="AF5" s="14"/>
      <c r="AG5" s="14"/>
      <c r="AH5" s="14"/>
      <c r="AI5" s="19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89" ht="18.75" customHeight="1" x14ac:dyDescent="0.3">
      <c r="A6" s="218" t="s">
        <v>270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</row>
    <row r="7" spans="1:89" ht="18.75" customHeight="1" x14ac:dyDescent="0.3">
      <c r="A7" s="218" t="s">
        <v>81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</row>
    <row r="8" spans="1:89" ht="17.399999999999999" x14ac:dyDescent="0.3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14"/>
      <c r="AF8" s="14"/>
      <c r="AG8" s="14"/>
      <c r="AH8" s="14"/>
      <c r="AI8" s="19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</row>
    <row r="9" spans="1:89" ht="17.399999999999999" x14ac:dyDescent="0.3">
      <c r="A9" s="216" t="s">
        <v>282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1:89" x14ac:dyDescent="0.3">
      <c r="A10" s="219" t="s">
        <v>38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</row>
    <row r="11" spans="1:89" x14ac:dyDescent="0.3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14"/>
      <c r="AF11" s="14"/>
      <c r="AG11" s="14"/>
      <c r="AH11" s="14"/>
      <c r="AI11" s="19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</row>
    <row r="12" spans="1:89" ht="17.399999999999999" x14ac:dyDescent="0.3">
      <c r="A12" s="216" t="s">
        <v>263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</row>
    <row r="13" spans="1:89" x14ac:dyDescent="0.3">
      <c r="A13" s="219" t="s">
        <v>75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</row>
    <row r="14" spans="1:89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</row>
    <row r="15" spans="1:89" ht="15.75" customHeight="1" x14ac:dyDescent="0.3">
      <c r="A15" s="366" t="s">
        <v>218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14"/>
    </row>
    <row r="16" spans="1:89" ht="31.5" customHeight="1" x14ac:dyDescent="0.3">
      <c r="A16" s="254" t="s">
        <v>62</v>
      </c>
      <c r="B16" s="258" t="s">
        <v>76</v>
      </c>
      <c r="C16" s="258" t="s">
        <v>5</v>
      </c>
      <c r="D16" s="254" t="s">
        <v>83</v>
      </c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5" t="s">
        <v>83</v>
      </c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9"/>
      <c r="BZ16" s="258" t="s">
        <v>22</v>
      </c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7" spans="1:89" ht="49.5" customHeight="1" x14ac:dyDescent="0.3">
      <c r="A17" s="254"/>
      <c r="B17" s="258"/>
      <c r="C17" s="258"/>
      <c r="D17" s="255" t="s">
        <v>23</v>
      </c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9"/>
      <c r="AM17" s="255" t="s">
        <v>24</v>
      </c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9"/>
      <c r="BV17" s="232" t="s">
        <v>28</v>
      </c>
      <c r="BW17" s="232"/>
      <c r="BX17" s="232"/>
      <c r="BY17" s="232"/>
      <c r="BZ17" s="258"/>
      <c r="CA17" s="21"/>
      <c r="CB17" s="14"/>
      <c r="CC17" s="14"/>
      <c r="CD17" s="14"/>
      <c r="CE17" s="14"/>
      <c r="CF17" s="14"/>
      <c r="CG17" s="14"/>
      <c r="CH17" s="14"/>
      <c r="CI17" s="14"/>
      <c r="CJ17" s="14"/>
      <c r="CK17" s="14"/>
    </row>
    <row r="18" spans="1:89" ht="51.75" customHeight="1" x14ac:dyDescent="0.3">
      <c r="A18" s="254"/>
      <c r="B18" s="258"/>
      <c r="C18" s="258"/>
      <c r="D18" s="367" t="s">
        <v>29</v>
      </c>
      <c r="E18" s="368"/>
      <c r="F18" s="368"/>
      <c r="G18" s="368"/>
      <c r="H18" s="368"/>
      <c r="I18" s="368"/>
      <c r="J18" s="369"/>
      <c r="K18" s="367" t="s">
        <v>30</v>
      </c>
      <c r="L18" s="368"/>
      <c r="M18" s="368"/>
      <c r="N18" s="368"/>
      <c r="O18" s="368"/>
      <c r="P18" s="368"/>
      <c r="Q18" s="369"/>
      <c r="R18" s="258" t="s">
        <v>31</v>
      </c>
      <c r="S18" s="258"/>
      <c r="T18" s="258"/>
      <c r="U18" s="258"/>
      <c r="V18" s="258"/>
      <c r="W18" s="258"/>
      <c r="X18" s="258"/>
      <c r="Y18" s="368" t="s">
        <v>34</v>
      </c>
      <c r="Z18" s="368"/>
      <c r="AA18" s="368"/>
      <c r="AB18" s="368"/>
      <c r="AC18" s="368"/>
      <c r="AD18" s="368"/>
      <c r="AE18" s="369"/>
      <c r="AF18" s="255" t="s">
        <v>33</v>
      </c>
      <c r="AG18" s="256"/>
      <c r="AH18" s="256"/>
      <c r="AI18" s="256"/>
      <c r="AJ18" s="256"/>
      <c r="AK18" s="256"/>
      <c r="AL18" s="259"/>
      <c r="AM18" s="367" t="s">
        <v>29</v>
      </c>
      <c r="AN18" s="368"/>
      <c r="AO18" s="368"/>
      <c r="AP18" s="368"/>
      <c r="AQ18" s="368"/>
      <c r="AR18" s="368"/>
      <c r="AS18" s="369"/>
      <c r="AT18" s="367" t="s">
        <v>30</v>
      </c>
      <c r="AU18" s="368"/>
      <c r="AV18" s="368"/>
      <c r="AW18" s="368"/>
      <c r="AX18" s="368"/>
      <c r="AY18" s="368"/>
      <c r="AZ18" s="369"/>
      <c r="BA18" s="367" t="s">
        <v>31</v>
      </c>
      <c r="BB18" s="368"/>
      <c r="BC18" s="368"/>
      <c r="BD18" s="368"/>
      <c r="BE18" s="368"/>
      <c r="BF18" s="368"/>
      <c r="BG18" s="369"/>
      <c r="BH18" s="367" t="s">
        <v>34</v>
      </c>
      <c r="BI18" s="368"/>
      <c r="BJ18" s="368"/>
      <c r="BK18" s="368"/>
      <c r="BL18" s="368"/>
      <c r="BM18" s="368"/>
      <c r="BN18" s="369"/>
      <c r="BO18" s="255" t="s">
        <v>33</v>
      </c>
      <c r="BP18" s="256"/>
      <c r="BQ18" s="256"/>
      <c r="BR18" s="256"/>
      <c r="BS18" s="256"/>
      <c r="BT18" s="256"/>
      <c r="BU18" s="259"/>
      <c r="BV18" s="232"/>
      <c r="BW18" s="232"/>
      <c r="BX18" s="232"/>
      <c r="BY18" s="232"/>
      <c r="BZ18" s="258"/>
      <c r="CA18" s="21"/>
      <c r="CB18" s="14"/>
      <c r="CC18" s="14"/>
      <c r="CD18" s="14"/>
      <c r="CE18" s="14"/>
      <c r="CF18" s="14"/>
      <c r="CG18" s="14"/>
      <c r="CH18" s="14"/>
      <c r="CI18" s="14"/>
      <c r="CJ18" s="14"/>
      <c r="CK18" s="14"/>
    </row>
    <row r="19" spans="1:89" ht="51.75" customHeight="1" x14ac:dyDescent="0.3">
      <c r="A19" s="254"/>
      <c r="B19" s="258"/>
      <c r="C19" s="258"/>
      <c r="D19" s="206" t="s">
        <v>71</v>
      </c>
      <c r="E19" s="254" t="s">
        <v>70</v>
      </c>
      <c r="F19" s="254"/>
      <c r="G19" s="254"/>
      <c r="H19" s="254"/>
      <c r="I19" s="254"/>
      <c r="J19" s="254"/>
      <c r="K19" s="206" t="s">
        <v>71</v>
      </c>
      <c r="L19" s="254" t="s">
        <v>70</v>
      </c>
      <c r="M19" s="254"/>
      <c r="N19" s="254"/>
      <c r="O19" s="254"/>
      <c r="P19" s="254"/>
      <c r="Q19" s="254"/>
      <c r="R19" s="206" t="s">
        <v>71</v>
      </c>
      <c r="S19" s="254" t="s">
        <v>70</v>
      </c>
      <c r="T19" s="254"/>
      <c r="U19" s="254"/>
      <c r="V19" s="254"/>
      <c r="W19" s="254"/>
      <c r="X19" s="254"/>
      <c r="Y19" s="206" t="s">
        <v>71</v>
      </c>
      <c r="Z19" s="254" t="s">
        <v>70</v>
      </c>
      <c r="AA19" s="254"/>
      <c r="AB19" s="254"/>
      <c r="AC19" s="254"/>
      <c r="AD19" s="254"/>
      <c r="AE19" s="254"/>
      <c r="AF19" s="206" t="s">
        <v>71</v>
      </c>
      <c r="AG19" s="254" t="s">
        <v>70</v>
      </c>
      <c r="AH19" s="254"/>
      <c r="AI19" s="254"/>
      <c r="AJ19" s="254"/>
      <c r="AK19" s="254"/>
      <c r="AL19" s="254"/>
      <c r="AM19" s="206" t="s">
        <v>71</v>
      </c>
      <c r="AN19" s="254" t="s">
        <v>70</v>
      </c>
      <c r="AO19" s="254"/>
      <c r="AP19" s="254"/>
      <c r="AQ19" s="254"/>
      <c r="AR19" s="254"/>
      <c r="AS19" s="254"/>
      <c r="AT19" s="206" t="s">
        <v>71</v>
      </c>
      <c r="AU19" s="254" t="s">
        <v>70</v>
      </c>
      <c r="AV19" s="254"/>
      <c r="AW19" s="254"/>
      <c r="AX19" s="254"/>
      <c r="AY19" s="254"/>
      <c r="AZ19" s="254"/>
      <c r="BA19" s="206" t="s">
        <v>71</v>
      </c>
      <c r="BB19" s="254" t="s">
        <v>70</v>
      </c>
      <c r="BC19" s="254"/>
      <c r="BD19" s="254"/>
      <c r="BE19" s="254"/>
      <c r="BF19" s="254"/>
      <c r="BG19" s="254"/>
      <c r="BH19" s="206" t="s">
        <v>71</v>
      </c>
      <c r="BI19" s="254" t="s">
        <v>70</v>
      </c>
      <c r="BJ19" s="254"/>
      <c r="BK19" s="254"/>
      <c r="BL19" s="254"/>
      <c r="BM19" s="254"/>
      <c r="BN19" s="254"/>
      <c r="BO19" s="206" t="s">
        <v>71</v>
      </c>
      <c r="BP19" s="254" t="s">
        <v>70</v>
      </c>
      <c r="BQ19" s="254"/>
      <c r="BR19" s="254"/>
      <c r="BS19" s="254"/>
      <c r="BT19" s="254"/>
      <c r="BU19" s="254"/>
      <c r="BV19" s="232" t="s">
        <v>70</v>
      </c>
      <c r="BW19" s="232"/>
      <c r="BX19" s="232" t="s">
        <v>71</v>
      </c>
      <c r="BY19" s="232"/>
      <c r="BZ19" s="258"/>
      <c r="CA19" s="21"/>
      <c r="CB19" s="14"/>
      <c r="CC19" s="14"/>
      <c r="CD19" s="14"/>
      <c r="CE19" s="14"/>
      <c r="CF19" s="14"/>
      <c r="CG19" s="14"/>
      <c r="CH19" s="14"/>
      <c r="CI19" s="14"/>
      <c r="CJ19" s="14"/>
      <c r="CK19" s="14"/>
    </row>
    <row r="20" spans="1:89" ht="63" customHeight="1" x14ac:dyDescent="0.3">
      <c r="A20" s="254"/>
      <c r="B20" s="258"/>
      <c r="C20" s="258"/>
      <c r="D20" s="50" t="s">
        <v>47</v>
      </c>
      <c r="E20" s="50" t="s">
        <v>47</v>
      </c>
      <c r="F20" s="211" t="s">
        <v>6</v>
      </c>
      <c r="G20" s="211" t="s">
        <v>7</v>
      </c>
      <c r="H20" s="211" t="s">
        <v>200</v>
      </c>
      <c r="I20" s="211" t="s">
        <v>3</v>
      </c>
      <c r="J20" s="211" t="s">
        <v>27</v>
      </c>
      <c r="K20" s="50" t="s">
        <v>47</v>
      </c>
      <c r="L20" s="50" t="s">
        <v>47</v>
      </c>
      <c r="M20" s="211" t="s">
        <v>6</v>
      </c>
      <c r="N20" s="211" t="s">
        <v>7</v>
      </c>
      <c r="O20" s="211" t="s">
        <v>200</v>
      </c>
      <c r="P20" s="211" t="s">
        <v>3</v>
      </c>
      <c r="Q20" s="211" t="s">
        <v>27</v>
      </c>
      <c r="R20" s="50" t="s">
        <v>47</v>
      </c>
      <c r="S20" s="50" t="s">
        <v>47</v>
      </c>
      <c r="T20" s="211" t="s">
        <v>6</v>
      </c>
      <c r="U20" s="211" t="s">
        <v>7</v>
      </c>
      <c r="V20" s="211" t="s">
        <v>200</v>
      </c>
      <c r="W20" s="211" t="s">
        <v>3</v>
      </c>
      <c r="X20" s="211" t="s">
        <v>27</v>
      </c>
      <c r="Y20" s="50" t="s">
        <v>47</v>
      </c>
      <c r="Z20" s="50" t="s">
        <v>47</v>
      </c>
      <c r="AA20" s="211" t="s">
        <v>6</v>
      </c>
      <c r="AB20" s="211" t="s">
        <v>7</v>
      </c>
      <c r="AC20" s="211" t="s">
        <v>200</v>
      </c>
      <c r="AD20" s="211" t="s">
        <v>3</v>
      </c>
      <c r="AE20" s="211" t="s">
        <v>27</v>
      </c>
      <c r="AF20" s="50" t="s">
        <v>47</v>
      </c>
      <c r="AG20" s="50" t="s">
        <v>47</v>
      </c>
      <c r="AH20" s="211" t="s">
        <v>6</v>
      </c>
      <c r="AI20" s="211" t="s">
        <v>7</v>
      </c>
      <c r="AJ20" s="211" t="s">
        <v>200</v>
      </c>
      <c r="AK20" s="211" t="s">
        <v>3</v>
      </c>
      <c r="AL20" s="211" t="s">
        <v>27</v>
      </c>
      <c r="AM20" s="50" t="s">
        <v>47</v>
      </c>
      <c r="AN20" s="50" t="s">
        <v>47</v>
      </c>
      <c r="AO20" s="211" t="s">
        <v>6</v>
      </c>
      <c r="AP20" s="211" t="s">
        <v>7</v>
      </c>
      <c r="AQ20" s="211" t="s">
        <v>200</v>
      </c>
      <c r="AR20" s="211" t="s">
        <v>3</v>
      </c>
      <c r="AS20" s="211" t="s">
        <v>27</v>
      </c>
      <c r="AT20" s="50" t="s">
        <v>47</v>
      </c>
      <c r="AU20" s="50" t="s">
        <v>47</v>
      </c>
      <c r="AV20" s="211" t="s">
        <v>6</v>
      </c>
      <c r="AW20" s="211" t="s">
        <v>7</v>
      </c>
      <c r="AX20" s="211" t="s">
        <v>200</v>
      </c>
      <c r="AY20" s="211" t="s">
        <v>3</v>
      </c>
      <c r="AZ20" s="211" t="s">
        <v>27</v>
      </c>
      <c r="BA20" s="50" t="s">
        <v>47</v>
      </c>
      <c r="BB20" s="50" t="s">
        <v>47</v>
      </c>
      <c r="BC20" s="211" t="s">
        <v>6</v>
      </c>
      <c r="BD20" s="211" t="s">
        <v>7</v>
      </c>
      <c r="BE20" s="211" t="s">
        <v>200</v>
      </c>
      <c r="BF20" s="211" t="s">
        <v>3</v>
      </c>
      <c r="BG20" s="211" t="s">
        <v>27</v>
      </c>
      <c r="BH20" s="50" t="s">
        <v>47</v>
      </c>
      <c r="BI20" s="50" t="s">
        <v>47</v>
      </c>
      <c r="BJ20" s="211" t="s">
        <v>6</v>
      </c>
      <c r="BK20" s="211" t="s">
        <v>7</v>
      </c>
      <c r="BL20" s="211" t="s">
        <v>200</v>
      </c>
      <c r="BM20" s="211" t="s">
        <v>3</v>
      </c>
      <c r="BN20" s="211" t="s">
        <v>27</v>
      </c>
      <c r="BO20" s="50" t="s">
        <v>47</v>
      </c>
      <c r="BP20" s="50" t="s">
        <v>47</v>
      </c>
      <c r="BQ20" s="211" t="s">
        <v>6</v>
      </c>
      <c r="BR20" s="211" t="s">
        <v>7</v>
      </c>
      <c r="BS20" s="211" t="s">
        <v>200</v>
      </c>
      <c r="BT20" s="211" t="s">
        <v>3</v>
      </c>
      <c r="BU20" s="211" t="s">
        <v>27</v>
      </c>
      <c r="BV20" s="203" t="s">
        <v>21</v>
      </c>
      <c r="BW20" s="203" t="s">
        <v>18</v>
      </c>
      <c r="BX20" s="203" t="s">
        <v>21</v>
      </c>
      <c r="BY20" s="203" t="s">
        <v>18</v>
      </c>
      <c r="BZ20" s="258"/>
      <c r="CA20" s="21"/>
      <c r="CB20" s="14"/>
      <c r="CC20" s="14"/>
      <c r="CD20" s="14"/>
      <c r="CE20" s="14"/>
      <c r="CF20" s="14"/>
      <c r="CG20" s="14"/>
      <c r="CH20" s="14"/>
      <c r="CI20" s="14"/>
      <c r="CJ20" s="14"/>
      <c r="CK20" s="14"/>
    </row>
    <row r="21" spans="1:89" x14ac:dyDescent="0.3">
      <c r="A21" s="207">
        <v>1</v>
      </c>
      <c r="B21" s="207">
        <v>2</v>
      </c>
      <c r="C21" s="207">
        <v>3</v>
      </c>
      <c r="D21" s="207">
        <f>C21+1</f>
        <v>4</v>
      </c>
      <c r="E21" s="207">
        <f t="shared" ref="E21:BP21" si="0">D21+1</f>
        <v>5</v>
      </c>
      <c r="F21" s="207">
        <f t="shared" si="0"/>
        <v>6</v>
      </c>
      <c r="G21" s="207">
        <f t="shared" si="0"/>
        <v>7</v>
      </c>
      <c r="H21" s="207">
        <f t="shared" si="0"/>
        <v>8</v>
      </c>
      <c r="I21" s="207">
        <f t="shared" si="0"/>
        <v>9</v>
      </c>
      <c r="J21" s="207">
        <f t="shared" si="0"/>
        <v>10</v>
      </c>
      <c r="K21" s="207">
        <f t="shared" si="0"/>
        <v>11</v>
      </c>
      <c r="L21" s="207">
        <f t="shared" si="0"/>
        <v>12</v>
      </c>
      <c r="M21" s="207">
        <f t="shared" si="0"/>
        <v>13</v>
      </c>
      <c r="N21" s="207">
        <f t="shared" si="0"/>
        <v>14</v>
      </c>
      <c r="O21" s="207">
        <f t="shared" si="0"/>
        <v>15</v>
      </c>
      <c r="P21" s="207">
        <f t="shared" si="0"/>
        <v>16</v>
      </c>
      <c r="Q21" s="207">
        <f t="shared" si="0"/>
        <v>17</v>
      </c>
      <c r="R21" s="207">
        <f t="shared" si="0"/>
        <v>18</v>
      </c>
      <c r="S21" s="207">
        <f t="shared" si="0"/>
        <v>19</v>
      </c>
      <c r="T21" s="207">
        <f t="shared" si="0"/>
        <v>20</v>
      </c>
      <c r="U21" s="207">
        <f t="shared" si="0"/>
        <v>21</v>
      </c>
      <c r="V21" s="207">
        <f t="shared" si="0"/>
        <v>22</v>
      </c>
      <c r="W21" s="207">
        <f t="shared" si="0"/>
        <v>23</v>
      </c>
      <c r="X21" s="207">
        <f t="shared" si="0"/>
        <v>24</v>
      </c>
      <c r="Y21" s="207">
        <f t="shared" si="0"/>
        <v>25</v>
      </c>
      <c r="Z21" s="207">
        <f t="shared" si="0"/>
        <v>26</v>
      </c>
      <c r="AA21" s="207">
        <f t="shared" si="0"/>
        <v>27</v>
      </c>
      <c r="AB21" s="207">
        <f t="shared" si="0"/>
        <v>28</v>
      </c>
      <c r="AC21" s="207">
        <f t="shared" si="0"/>
        <v>29</v>
      </c>
      <c r="AD21" s="207">
        <f t="shared" si="0"/>
        <v>30</v>
      </c>
      <c r="AE21" s="207">
        <f t="shared" si="0"/>
        <v>31</v>
      </c>
      <c r="AF21" s="207">
        <f t="shared" si="0"/>
        <v>32</v>
      </c>
      <c r="AG21" s="207">
        <f t="shared" si="0"/>
        <v>33</v>
      </c>
      <c r="AH21" s="207">
        <f t="shared" si="0"/>
        <v>34</v>
      </c>
      <c r="AI21" s="207">
        <f t="shared" si="0"/>
        <v>35</v>
      </c>
      <c r="AJ21" s="207">
        <f t="shared" si="0"/>
        <v>36</v>
      </c>
      <c r="AK21" s="207">
        <f t="shared" si="0"/>
        <v>37</v>
      </c>
      <c r="AL21" s="207">
        <f t="shared" si="0"/>
        <v>38</v>
      </c>
      <c r="AM21" s="207">
        <f t="shared" si="0"/>
        <v>39</v>
      </c>
      <c r="AN21" s="207">
        <f t="shared" si="0"/>
        <v>40</v>
      </c>
      <c r="AO21" s="207">
        <f t="shared" si="0"/>
        <v>41</v>
      </c>
      <c r="AP21" s="207">
        <f t="shared" si="0"/>
        <v>42</v>
      </c>
      <c r="AQ21" s="207">
        <f t="shared" si="0"/>
        <v>43</v>
      </c>
      <c r="AR21" s="207">
        <f t="shared" si="0"/>
        <v>44</v>
      </c>
      <c r="AS21" s="207">
        <f t="shared" si="0"/>
        <v>45</v>
      </c>
      <c r="AT21" s="207">
        <f t="shared" si="0"/>
        <v>46</v>
      </c>
      <c r="AU21" s="207">
        <f t="shared" si="0"/>
        <v>47</v>
      </c>
      <c r="AV21" s="207">
        <f t="shared" si="0"/>
        <v>48</v>
      </c>
      <c r="AW21" s="207">
        <f t="shared" si="0"/>
        <v>49</v>
      </c>
      <c r="AX21" s="207">
        <f t="shared" si="0"/>
        <v>50</v>
      </c>
      <c r="AY21" s="207">
        <f t="shared" si="0"/>
        <v>51</v>
      </c>
      <c r="AZ21" s="207">
        <f t="shared" si="0"/>
        <v>52</v>
      </c>
      <c r="BA21" s="207">
        <f t="shared" si="0"/>
        <v>53</v>
      </c>
      <c r="BB21" s="207">
        <f t="shared" si="0"/>
        <v>54</v>
      </c>
      <c r="BC21" s="207">
        <f t="shared" si="0"/>
        <v>55</v>
      </c>
      <c r="BD21" s="207">
        <f t="shared" si="0"/>
        <v>56</v>
      </c>
      <c r="BE21" s="207">
        <f t="shared" si="0"/>
        <v>57</v>
      </c>
      <c r="BF21" s="207">
        <f t="shared" si="0"/>
        <v>58</v>
      </c>
      <c r="BG21" s="207">
        <f t="shared" si="0"/>
        <v>59</v>
      </c>
      <c r="BH21" s="207">
        <f t="shared" si="0"/>
        <v>60</v>
      </c>
      <c r="BI21" s="207">
        <f t="shared" si="0"/>
        <v>61</v>
      </c>
      <c r="BJ21" s="207">
        <f t="shared" si="0"/>
        <v>62</v>
      </c>
      <c r="BK21" s="207">
        <f t="shared" si="0"/>
        <v>63</v>
      </c>
      <c r="BL21" s="207">
        <f t="shared" si="0"/>
        <v>64</v>
      </c>
      <c r="BM21" s="207">
        <f t="shared" si="0"/>
        <v>65</v>
      </c>
      <c r="BN21" s="207">
        <f t="shared" si="0"/>
        <v>66</v>
      </c>
      <c r="BO21" s="207">
        <f t="shared" si="0"/>
        <v>67</v>
      </c>
      <c r="BP21" s="207">
        <f t="shared" si="0"/>
        <v>68</v>
      </c>
      <c r="BQ21" s="207">
        <f t="shared" ref="BQ21:BZ21" si="1">BP21+1</f>
        <v>69</v>
      </c>
      <c r="BR21" s="207">
        <f t="shared" si="1"/>
        <v>70</v>
      </c>
      <c r="BS21" s="207">
        <f t="shared" si="1"/>
        <v>71</v>
      </c>
      <c r="BT21" s="207">
        <f t="shared" si="1"/>
        <v>72</v>
      </c>
      <c r="BU21" s="207">
        <f t="shared" si="1"/>
        <v>73</v>
      </c>
      <c r="BV21" s="207">
        <f t="shared" si="1"/>
        <v>74</v>
      </c>
      <c r="BW21" s="207">
        <f t="shared" si="1"/>
        <v>75</v>
      </c>
      <c r="BX21" s="207">
        <f t="shared" si="1"/>
        <v>76</v>
      </c>
      <c r="BY21" s="207">
        <f t="shared" si="1"/>
        <v>77</v>
      </c>
      <c r="BZ21" s="207">
        <f t="shared" si="1"/>
        <v>78</v>
      </c>
      <c r="CA21" s="17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1:89" ht="30" customHeight="1" x14ac:dyDescent="0.3">
      <c r="A22" s="202"/>
      <c r="B22" s="202" t="s">
        <v>273</v>
      </c>
      <c r="C22" s="123"/>
      <c r="D22" s="123">
        <f>D23+D27</f>
        <v>0</v>
      </c>
      <c r="E22" s="123">
        <f t="shared" ref="E22:BP22" si="2">E23+E27</f>
        <v>19.051000000000002</v>
      </c>
      <c r="F22" s="123">
        <f t="shared" si="2"/>
        <v>5</v>
      </c>
      <c r="G22" s="123">
        <f t="shared" si="2"/>
        <v>0</v>
      </c>
      <c r="H22" s="123">
        <f t="shared" si="2"/>
        <v>8.3089999999999993</v>
      </c>
      <c r="I22" s="123">
        <f t="shared" si="2"/>
        <v>0</v>
      </c>
      <c r="J22" s="123">
        <f t="shared" si="2"/>
        <v>0</v>
      </c>
      <c r="K22" s="123">
        <f t="shared" si="2"/>
        <v>0</v>
      </c>
      <c r="L22" s="123">
        <f t="shared" si="2"/>
        <v>0</v>
      </c>
      <c r="M22" s="123">
        <f t="shared" si="2"/>
        <v>0</v>
      </c>
      <c r="N22" s="123">
        <f t="shared" si="2"/>
        <v>0</v>
      </c>
      <c r="O22" s="123">
        <f t="shared" si="2"/>
        <v>0</v>
      </c>
      <c r="P22" s="123">
        <f t="shared" si="2"/>
        <v>0</v>
      </c>
      <c r="Q22" s="123">
        <f t="shared" si="2"/>
        <v>0</v>
      </c>
      <c r="R22" s="123">
        <f t="shared" si="2"/>
        <v>0</v>
      </c>
      <c r="S22" s="123">
        <f t="shared" si="2"/>
        <v>0</v>
      </c>
      <c r="T22" s="123">
        <f t="shared" si="2"/>
        <v>0</v>
      </c>
      <c r="U22" s="123">
        <f t="shared" si="2"/>
        <v>0</v>
      </c>
      <c r="V22" s="123">
        <f t="shared" si="2"/>
        <v>0</v>
      </c>
      <c r="W22" s="123">
        <f t="shared" si="2"/>
        <v>0</v>
      </c>
      <c r="X22" s="123">
        <f t="shared" si="2"/>
        <v>0</v>
      </c>
      <c r="Y22" s="123">
        <f t="shared" si="2"/>
        <v>0</v>
      </c>
      <c r="Z22" s="123">
        <f t="shared" si="2"/>
        <v>7.0650000000000004</v>
      </c>
      <c r="AA22" s="123">
        <f t="shared" si="2"/>
        <v>5</v>
      </c>
      <c r="AB22" s="123">
        <f t="shared" si="2"/>
        <v>0</v>
      </c>
      <c r="AC22" s="123">
        <f t="shared" si="2"/>
        <v>0</v>
      </c>
      <c r="AD22" s="123">
        <f t="shared" si="2"/>
        <v>0</v>
      </c>
      <c r="AE22" s="123">
        <f t="shared" si="2"/>
        <v>0</v>
      </c>
      <c r="AF22" s="123">
        <f t="shared" si="2"/>
        <v>0</v>
      </c>
      <c r="AG22" s="123">
        <f t="shared" si="2"/>
        <v>11.986000000000001</v>
      </c>
      <c r="AH22" s="123">
        <f t="shared" si="2"/>
        <v>0</v>
      </c>
      <c r="AI22" s="123">
        <f t="shared" si="2"/>
        <v>0</v>
      </c>
      <c r="AJ22" s="123">
        <f t="shared" si="2"/>
        <v>0</v>
      </c>
      <c r="AK22" s="123">
        <f t="shared" si="2"/>
        <v>0</v>
      </c>
      <c r="AL22" s="123">
        <f t="shared" si="2"/>
        <v>0</v>
      </c>
      <c r="AM22" s="123">
        <f t="shared" si="2"/>
        <v>0</v>
      </c>
      <c r="AN22" s="123">
        <f t="shared" si="2"/>
        <v>0</v>
      </c>
      <c r="AO22" s="123">
        <f t="shared" si="2"/>
        <v>0</v>
      </c>
      <c r="AP22" s="123">
        <f t="shared" si="2"/>
        <v>0</v>
      </c>
      <c r="AQ22" s="123">
        <f t="shared" si="2"/>
        <v>0</v>
      </c>
      <c r="AR22" s="123">
        <f t="shared" si="2"/>
        <v>0</v>
      </c>
      <c r="AS22" s="123">
        <f t="shared" si="2"/>
        <v>0</v>
      </c>
      <c r="AT22" s="123">
        <f t="shared" si="2"/>
        <v>0</v>
      </c>
      <c r="AU22" s="123">
        <f t="shared" si="2"/>
        <v>0</v>
      </c>
      <c r="AV22" s="123">
        <f t="shared" si="2"/>
        <v>0</v>
      </c>
      <c r="AW22" s="123">
        <f t="shared" si="2"/>
        <v>0</v>
      </c>
      <c r="AX22" s="123">
        <f t="shared" si="2"/>
        <v>0</v>
      </c>
      <c r="AY22" s="123">
        <f t="shared" si="2"/>
        <v>0</v>
      </c>
      <c r="AZ22" s="123">
        <f t="shared" si="2"/>
        <v>0</v>
      </c>
      <c r="BA22" s="123">
        <f t="shared" si="2"/>
        <v>0</v>
      </c>
      <c r="BB22" s="123">
        <f t="shared" si="2"/>
        <v>0</v>
      </c>
      <c r="BC22" s="123">
        <f t="shared" si="2"/>
        <v>0</v>
      </c>
      <c r="BD22" s="123">
        <f t="shared" si="2"/>
        <v>0</v>
      </c>
      <c r="BE22" s="123">
        <f t="shared" si="2"/>
        <v>0</v>
      </c>
      <c r="BF22" s="123">
        <f t="shared" si="2"/>
        <v>0</v>
      </c>
      <c r="BG22" s="123">
        <f t="shared" si="2"/>
        <v>0</v>
      </c>
      <c r="BH22" s="123">
        <f t="shared" si="2"/>
        <v>0</v>
      </c>
      <c r="BI22" s="123">
        <f t="shared" si="2"/>
        <v>0</v>
      </c>
      <c r="BJ22" s="123">
        <f t="shared" si="2"/>
        <v>0</v>
      </c>
      <c r="BK22" s="123">
        <f t="shared" si="2"/>
        <v>0</v>
      </c>
      <c r="BL22" s="123">
        <f t="shared" si="2"/>
        <v>0</v>
      </c>
      <c r="BM22" s="123">
        <f t="shared" si="2"/>
        <v>0</v>
      </c>
      <c r="BN22" s="123">
        <f t="shared" si="2"/>
        <v>0</v>
      </c>
      <c r="BO22" s="123">
        <f t="shared" si="2"/>
        <v>0</v>
      </c>
      <c r="BP22" s="123">
        <f t="shared" si="2"/>
        <v>0</v>
      </c>
      <c r="BQ22" s="123">
        <f t="shared" ref="BQ22:BY22" si="3">BQ23+BQ27</f>
        <v>0</v>
      </c>
      <c r="BR22" s="123">
        <f t="shared" si="3"/>
        <v>0</v>
      </c>
      <c r="BS22" s="123">
        <f t="shared" si="3"/>
        <v>0</v>
      </c>
      <c r="BT22" s="123">
        <f t="shared" si="3"/>
        <v>0</v>
      </c>
      <c r="BU22" s="123">
        <f t="shared" si="3"/>
        <v>0</v>
      </c>
      <c r="BV22" s="123">
        <f t="shared" si="3"/>
        <v>0</v>
      </c>
      <c r="BW22" s="123">
        <f t="shared" si="3"/>
        <v>0</v>
      </c>
      <c r="BX22" s="123">
        <f t="shared" si="3"/>
        <v>0</v>
      </c>
      <c r="BY22" s="123">
        <f t="shared" si="3"/>
        <v>0</v>
      </c>
      <c r="BZ22" s="123"/>
    </row>
    <row r="23" spans="1:89" ht="51" customHeight="1" x14ac:dyDescent="0.3">
      <c r="A23" s="119" t="s">
        <v>325</v>
      </c>
      <c r="B23" s="120" t="s">
        <v>312</v>
      </c>
      <c r="C23" s="191" t="s">
        <v>313</v>
      </c>
      <c r="D23" s="202">
        <f>D24</f>
        <v>0</v>
      </c>
      <c r="E23" s="123">
        <f>E24+E25+E26</f>
        <v>7.0650000000000004</v>
      </c>
      <c r="F23" s="123">
        <f>F24+F25+F26</f>
        <v>5</v>
      </c>
      <c r="G23" s="202">
        <f t="shared" ref="G23:BP23" si="4">G24</f>
        <v>0</v>
      </c>
      <c r="H23" s="202">
        <f t="shared" si="4"/>
        <v>0</v>
      </c>
      <c r="I23" s="202">
        <f t="shared" si="4"/>
        <v>0</v>
      </c>
      <c r="J23" s="202">
        <f t="shared" si="4"/>
        <v>0</v>
      </c>
      <c r="K23" s="202">
        <f t="shared" si="4"/>
        <v>0</v>
      </c>
      <c r="L23" s="202">
        <f t="shared" si="4"/>
        <v>0</v>
      </c>
      <c r="M23" s="202">
        <f t="shared" si="4"/>
        <v>0</v>
      </c>
      <c r="N23" s="202">
        <f t="shared" si="4"/>
        <v>0</v>
      </c>
      <c r="O23" s="202">
        <f t="shared" si="4"/>
        <v>0</v>
      </c>
      <c r="P23" s="202">
        <f t="shared" si="4"/>
        <v>0</v>
      </c>
      <c r="Q23" s="202">
        <f t="shared" si="4"/>
        <v>0</v>
      </c>
      <c r="R23" s="202">
        <f t="shared" si="4"/>
        <v>0</v>
      </c>
      <c r="S23" s="202">
        <f t="shared" si="4"/>
        <v>0</v>
      </c>
      <c r="T23" s="202">
        <f t="shared" si="4"/>
        <v>0</v>
      </c>
      <c r="U23" s="202">
        <f t="shared" si="4"/>
        <v>0</v>
      </c>
      <c r="V23" s="202">
        <f t="shared" si="4"/>
        <v>0</v>
      </c>
      <c r="W23" s="202">
        <f t="shared" si="4"/>
        <v>0</v>
      </c>
      <c r="X23" s="202">
        <f t="shared" si="4"/>
        <v>0</v>
      </c>
      <c r="Y23" s="202">
        <f t="shared" si="4"/>
        <v>0</v>
      </c>
      <c r="Z23" s="123">
        <f>Z24+Z25+Z26</f>
        <v>7.0650000000000004</v>
      </c>
      <c r="AA23" s="123">
        <f>AA24+AA25+AA26</f>
        <v>5</v>
      </c>
      <c r="AB23" s="202">
        <f t="shared" si="4"/>
        <v>0</v>
      </c>
      <c r="AC23" s="202">
        <f t="shared" si="4"/>
        <v>0</v>
      </c>
      <c r="AD23" s="202">
        <f t="shared" si="4"/>
        <v>0</v>
      </c>
      <c r="AE23" s="202">
        <f t="shared" si="4"/>
        <v>0</v>
      </c>
      <c r="AF23" s="202">
        <f t="shared" si="4"/>
        <v>0</v>
      </c>
      <c r="AG23" s="202">
        <v>0</v>
      </c>
      <c r="AH23" s="202">
        <f t="shared" si="4"/>
        <v>0</v>
      </c>
      <c r="AI23" s="202">
        <f t="shared" si="4"/>
        <v>0</v>
      </c>
      <c r="AJ23" s="202">
        <f t="shared" si="4"/>
        <v>0</v>
      </c>
      <c r="AK23" s="202">
        <f t="shared" si="4"/>
        <v>0</v>
      </c>
      <c r="AL23" s="202">
        <f t="shared" si="4"/>
        <v>0</v>
      </c>
      <c r="AM23" s="202">
        <f t="shared" si="4"/>
        <v>0</v>
      </c>
      <c r="AN23" s="202">
        <f t="shared" si="4"/>
        <v>0</v>
      </c>
      <c r="AO23" s="202">
        <f t="shared" si="4"/>
        <v>0</v>
      </c>
      <c r="AP23" s="202">
        <f t="shared" si="4"/>
        <v>0</v>
      </c>
      <c r="AQ23" s="202">
        <f t="shared" si="4"/>
        <v>0</v>
      </c>
      <c r="AR23" s="202">
        <f t="shared" si="4"/>
        <v>0</v>
      </c>
      <c r="AS23" s="202">
        <f t="shared" si="4"/>
        <v>0</v>
      </c>
      <c r="AT23" s="202">
        <f t="shared" si="4"/>
        <v>0</v>
      </c>
      <c r="AU23" s="202">
        <f t="shared" si="4"/>
        <v>0</v>
      </c>
      <c r="AV23" s="202">
        <f t="shared" si="4"/>
        <v>0</v>
      </c>
      <c r="AW23" s="202">
        <f t="shared" si="4"/>
        <v>0</v>
      </c>
      <c r="AX23" s="202">
        <f t="shared" si="4"/>
        <v>0</v>
      </c>
      <c r="AY23" s="202">
        <f t="shared" si="4"/>
        <v>0</v>
      </c>
      <c r="AZ23" s="202">
        <f t="shared" si="4"/>
        <v>0</v>
      </c>
      <c r="BA23" s="202">
        <f t="shared" si="4"/>
        <v>0</v>
      </c>
      <c r="BB23" s="202">
        <f t="shared" si="4"/>
        <v>0</v>
      </c>
      <c r="BC23" s="202">
        <f t="shared" si="4"/>
        <v>0</v>
      </c>
      <c r="BD23" s="202">
        <f t="shared" si="4"/>
        <v>0</v>
      </c>
      <c r="BE23" s="202">
        <f t="shared" si="4"/>
        <v>0</v>
      </c>
      <c r="BF23" s="202">
        <f t="shared" si="4"/>
        <v>0</v>
      </c>
      <c r="BG23" s="202">
        <f t="shared" si="4"/>
        <v>0</v>
      </c>
      <c r="BH23" s="202">
        <f t="shared" si="4"/>
        <v>0</v>
      </c>
      <c r="BI23" s="202">
        <f t="shared" si="4"/>
        <v>0</v>
      </c>
      <c r="BJ23" s="202">
        <f t="shared" si="4"/>
        <v>0</v>
      </c>
      <c r="BK23" s="202">
        <f t="shared" si="4"/>
        <v>0</v>
      </c>
      <c r="BL23" s="202">
        <f t="shared" si="4"/>
        <v>0</v>
      </c>
      <c r="BM23" s="202">
        <f t="shared" si="4"/>
        <v>0</v>
      </c>
      <c r="BN23" s="202">
        <f t="shared" si="4"/>
        <v>0</v>
      </c>
      <c r="BO23" s="202">
        <f t="shared" si="4"/>
        <v>0</v>
      </c>
      <c r="BP23" s="202">
        <f t="shared" si="4"/>
        <v>0</v>
      </c>
      <c r="BQ23" s="202">
        <f t="shared" ref="BQ23:BY23" si="5">BQ24</f>
        <v>0</v>
      </c>
      <c r="BR23" s="202">
        <f t="shared" si="5"/>
        <v>0</v>
      </c>
      <c r="BS23" s="202">
        <f t="shared" si="5"/>
        <v>0</v>
      </c>
      <c r="BT23" s="202">
        <f t="shared" si="5"/>
        <v>0</v>
      </c>
      <c r="BU23" s="202">
        <f t="shared" si="5"/>
        <v>0</v>
      </c>
      <c r="BV23" s="123">
        <f>BV24+BV25+BV26</f>
        <v>0</v>
      </c>
      <c r="BW23" s="202">
        <f t="shared" si="5"/>
        <v>0</v>
      </c>
      <c r="BX23" s="202">
        <f t="shared" si="5"/>
        <v>0</v>
      </c>
      <c r="BY23" s="202">
        <f t="shared" si="5"/>
        <v>0</v>
      </c>
      <c r="BZ23" s="202"/>
    </row>
    <row r="24" spans="1:89" s="113" customFormat="1" ht="78" x14ac:dyDescent="0.3">
      <c r="A24" s="194" t="s">
        <v>313</v>
      </c>
      <c r="B24" s="91" t="s">
        <v>283</v>
      </c>
      <c r="C24" s="105" t="s">
        <v>272</v>
      </c>
      <c r="D24" s="97">
        <f>K24+R24+Y24+AF24</f>
        <v>0</v>
      </c>
      <c r="E24" s="92">
        <v>3.5009999999999999</v>
      </c>
      <c r="F24" s="97">
        <v>2.69</v>
      </c>
      <c r="G24" s="97">
        <f t="shared" ref="G24:J26" si="6">N24+U24+AB24+AI24</f>
        <v>0</v>
      </c>
      <c r="H24" s="97">
        <f t="shared" si="6"/>
        <v>0</v>
      </c>
      <c r="I24" s="97">
        <f t="shared" si="6"/>
        <v>0</v>
      </c>
      <c r="J24" s="97">
        <f t="shared" si="6"/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2">
        <v>3.5009999999999999</v>
      </c>
      <c r="AA24" s="97">
        <v>2.69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2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v>0</v>
      </c>
      <c r="AN24" s="97">
        <v>0</v>
      </c>
      <c r="AO24" s="97">
        <v>0</v>
      </c>
      <c r="AP24" s="97">
        <v>0</v>
      </c>
      <c r="AQ24" s="97">
        <v>0</v>
      </c>
      <c r="AR24" s="97">
        <v>0</v>
      </c>
      <c r="AS24" s="97">
        <v>0</v>
      </c>
      <c r="AT24" s="97">
        <v>0</v>
      </c>
      <c r="AU24" s="97">
        <v>0</v>
      </c>
      <c r="AV24" s="97">
        <v>0</v>
      </c>
      <c r="AW24" s="97">
        <v>0</v>
      </c>
      <c r="AX24" s="97">
        <v>0</v>
      </c>
      <c r="AY24" s="97">
        <v>0</v>
      </c>
      <c r="AZ24" s="97">
        <v>0</v>
      </c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>
        <f>AN24-L24</f>
        <v>0</v>
      </c>
      <c r="BW24" s="93">
        <v>0</v>
      </c>
      <c r="BX24" s="97">
        <f>AM24-D24</f>
        <v>0</v>
      </c>
      <c r="BY24" s="93">
        <v>0</v>
      </c>
      <c r="BZ24" s="112"/>
    </row>
    <row r="25" spans="1:89" s="113" customFormat="1" ht="46.8" x14ac:dyDescent="0.3">
      <c r="A25" s="194" t="s">
        <v>315</v>
      </c>
      <c r="B25" s="91" t="s">
        <v>284</v>
      </c>
      <c r="C25" s="105" t="s">
        <v>274</v>
      </c>
      <c r="D25" s="97">
        <f t="shared" ref="D25:D26" si="7">K25+R25+Y25+AF25</f>
        <v>0</v>
      </c>
      <c r="E25" s="92">
        <v>1.986</v>
      </c>
      <c r="F25" s="97">
        <v>2.31</v>
      </c>
      <c r="G25" s="97">
        <f t="shared" si="6"/>
        <v>0</v>
      </c>
      <c r="H25" s="97">
        <f t="shared" si="6"/>
        <v>0</v>
      </c>
      <c r="I25" s="97">
        <f t="shared" si="6"/>
        <v>0</v>
      </c>
      <c r="J25" s="97">
        <f t="shared" si="6"/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92">
        <v>1.986</v>
      </c>
      <c r="AA25" s="97">
        <v>2.31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2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0</v>
      </c>
      <c r="AO25" s="97">
        <v>0</v>
      </c>
      <c r="AP25" s="97">
        <v>0</v>
      </c>
      <c r="AQ25" s="97">
        <v>0</v>
      </c>
      <c r="AR25" s="97">
        <v>0</v>
      </c>
      <c r="AS25" s="97">
        <v>0</v>
      </c>
      <c r="AT25" s="97">
        <v>0</v>
      </c>
      <c r="AU25" s="97">
        <v>0</v>
      </c>
      <c r="AV25" s="97">
        <v>0</v>
      </c>
      <c r="AW25" s="97">
        <v>0</v>
      </c>
      <c r="AX25" s="97">
        <v>0</v>
      </c>
      <c r="AY25" s="97">
        <v>0</v>
      </c>
      <c r="AZ25" s="97">
        <v>0</v>
      </c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>
        <f>AN25-L25</f>
        <v>0</v>
      </c>
      <c r="BW25" s="93">
        <v>0</v>
      </c>
      <c r="BX25" s="97">
        <f t="shared" ref="BX25:BX26" si="8">AM25-D25</f>
        <v>0</v>
      </c>
      <c r="BY25" s="93">
        <v>0</v>
      </c>
      <c r="BZ25" s="112"/>
    </row>
    <row r="26" spans="1:89" s="113" customFormat="1" ht="156" x14ac:dyDescent="0.3">
      <c r="A26" s="194" t="s">
        <v>316</v>
      </c>
      <c r="B26" s="91" t="s">
        <v>285</v>
      </c>
      <c r="C26" s="105" t="s">
        <v>294</v>
      </c>
      <c r="D26" s="97">
        <f t="shared" si="7"/>
        <v>0</v>
      </c>
      <c r="E26" s="92">
        <v>1.5780000000000001</v>
      </c>
      <c r="F26" s="97">
        <v>0</v>
      </c>
      <c r="G26" s="97">
        <f t="shared" si="6"/>
        <v>0</v>
      </c>
      <c r="H26" s="97">
        <f t="shared" si="6"/>
        <v>0</v>
      </c>
      <c r="I26" s="97">
        <f t="shared" si="6"/>
        <v>0</v>
      </c>
      <c r="J26" s="97">
        <f t="shared" si="6"/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92">
        <v>1.5780000000000001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2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v>0</v>
      </c>
      <c r="AN26" s="97">
        <v>0</v>
      </c>
      <c r="AO26" s="97">
        <v>0</v>
      </c>
      <c r="AP26" s="97">
        <v>0</v>
      </c>
      <c r="AQ26" s="97">
        <v>0</v>
      </c>
      <c r="AR26" s="97">
        <v>0</v>
      </c>
      <c r="AS26" s="97">
        <v>0</v>
      </c>
      <c r="AT26" s="97">
        <v>0</v>
      </c>
      <c r="AU26" s="97">
        <v>0</v>
      </c>
      <c r="AV26" s="97">
        <v>0</v>
      </c>
      <c r="AW26" s="97">
        <v>0</v>
      </c>
      <c r="AX26" s="97">
        <v>0</v>
      </c>
      <c r="AY26" s="97">
        <v>0</v>
      </c>
      <c r="AZ26" s="97">
        <v>0</v>
      </c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>
        <f>AN26-L26</f>
        <v>0</v>
      </c>
      <c r="BW26" s="93">
        <v>0</v>
      </c>
      <c r="BX26" s="97">
        <f t="shared" si="8"/>
        <v>0</v>
      </c>
      <c r="BY26" s="93">
        <v>0</v>
      </c>
      <c r="BZ26" s="112"/>
    </row>
    <row r="27" spans="1:89" ht="39.75" customHeight="1" x14ac:dyDescent="0.3">
      <c r="A27" s="121" t="s">
        <v>323</v>
      </c>
      <c r="B27" s="128" t="s">
        <v>311</v>
      </c>
      <c r="C27" s="123" t="s">
        <v>314</v>
      </c>
      <c r="D27" s="123">
        <f>SUM(D29:D34)</f>
        <v>0</v>
      </c>
      <c r="E27" s="123">
        <f>E28+E29+E30+E31+E32+E33+E34</f>
        <v>11.986000000000001</v>
      </c>
      <c r="F27" s="123">
        <f t="shared" ref="F27:BQ27" si="9">SUM(F28:F33)</f>
        <v>0</v>
      </c>
      <c r="G27" s="123">
        <f t="shared" si="9"/>
        <v>0</v>
      </c>
      <c r="H27" s="123">
        <f>SUM(H28:H34)</f>
        <v>8.3089999999999993</v>
      </c>
      <c r="I27" s="123">
        <f t="shared" si="9"/>
        <v>0</v>
      </c>
      <c r="J27" s="123">
        <f t="shared" si="9"/>
        <v>0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3">
        <f t="shared" si="9"/>
        <v>0</v>
      </c>
      <c r="O27" s="123">
        <f t="shared" si="9"/>
        <v>0</v>
      </c>
      <c r="P27" s="123">
        <f t="shared" si="9"/>
        <v>0</v>
      </c>
      <c r="Q27" s="123">
        <f t="shared" si="9"/>
        <v>0</v>
      </c>
      <c r="R27" s="123">
        <f t="shared" si="9"/>
        <v>0</v>
      </c>
      <c r="S27" s="123">
        <f t="shared" si="9"/>
        <v>0</v>
      </c>
      <c r="T27" s="123">
        <f t="shared" si="9"/>
        <v>0</v>
      </c>
      <c r="U27" s="123">
        <f t="shared" si="9"/>
        <v>0</v>
      </c>
      <c r="V27" s="123">
        <f t="shared" si="9"/>
        <v>0</v>
      </c>
      <c r="W27" s="123">
        <f t="shared" si="9"/>
        <v>0</v>
      </c>
      <c r="X27" s="123">
        <f t="shared" si="9"/>
        <v>0</v>
      </c>
      <c r="Y27" s="123">
        <f t="shared" si="9"/>
        <v>0</v>
      </c>
      <c r="Z27" s="123">
        <f t="shared" si="9"/>
        <v>0</v>
      </c>
      <c r="AA27" s="123">
        <f t="shared" si="9"/>
        <v>0</v>
      </c>
      <c r="AB27" s="123">
        <f t="shared" si="9"/>
        <v>0</v>
      </c>
      <c r="AC27" s="123">
        <f t="shared" si="9"/>
        <v>0</v>
      </c>
      <c r="AD27" s="123">
        <f t="shared" si="9"/>
        <v>0</v>
      </c>
      <c r="AE27" s="123">
        <f t="shared" si="9"/>
        <v>0</v>
      </c>
      <c r="AF27" s="123">
        <f t="shared" si="9"/>
        <v>0</v>
      </c>
      <c r="AG27" s="123">
        <f>AG28+AG29+AG30+AG31+AG32+AG33+AG34</f>
        <v>11.986000000000001</v>
      </c>
      <c r="AH27" s="123">
        <f t="shared" si="9"/>
        <v>0</v>
      </c>
      <c r="AI27" s="123">
        <f t="shared" si="9"/>
        <v>0</v>
      </c>
      <c r="AJ27" s="123">
        <f t="shared" si="9"/>
        <v>0</v>
      </c>
      <c r="AK27" s="123">
        <f t="shared" si="9"/>
        <v>0</v>
      </c>
      <c r="AL27" s="123">
        <f t="shared" si="9"/>
        <v>0</v>
      </c>
      <c r="AM27" s="123">
        <f t="shared" si="9"/>
        <v>0</v>
      </c>
      <c r="AN27" s="123">
        <f t="shared" si="9"/>
        <v>0</v>
      </c>
      <c r="AO27" s="123">
        <f t="shared" si="9"/>
        <v>0</v>
      </c>
      <c r="AP27" s="123">
        <f t="shared" si="9"/>
        <v>0</v>
      </c>
      <c r="AQ27" s="123">
        <f t="shared" si="9"/>
        <v>0</v>
      </c>
      <c r="AR27" s="123">
        <f t="shared" si="9"/>
        <v>0</v>
      </c>
      <c r="AS27" s="123">
        <f t="shared" si="9"/>
        <v>0</v>
      </c>
      <c r="AT27" s="123">
        <f t="shared" si="9"/>
        <v>0</v>
      </c>
      <c r="AU27" s="123">
        <f t="shared" si="9"/>
        <v>0</v>
      </c>
      <c r="AV27" s="123">
        <f t="shared" si="9"/>
        <v>0</v>
      </c>
      <c r="AW27" s="123">
        <f t="shared" si="9"/>
        <v>0</v>
      </c>
      <c r="AX27" s="123">
        <f t="shared" si="9"/>
        <v>0</v>
      </c>
      <c r="AY27" s="123">
        <f t="shared" si="9"/>
        <v>0</v>
      </c>
      <c r="AZ27" s="123">
        <f t="shared" si="9"/>
        <v>0</v>
      </c>
      <c r="BA27" s="123">
        <f t="shared" si="9"/>
        <v>0</v>
      </c>
      <c r="BB27" s="123">
        <f t="shared" si="9"/>
        <v>0</v>
      </c>
      <c r="BC27" s="123">
        <f t="shared" si="9"/>
        <v>0</v>
      </c>
      <c r="BD27" s="123">
        <f t="shared" si="9"/>
        <v>0</v>
      </c>
      <c r="BE27" s="123">
        <f t="shared" si="9"/>
        <v>0</v>
      </c>
      <c r="BF27" s="123">
        <f t="shared" si="9"/>
        <v>0</v>
      </c>
      <c r="BG27" s="123">
        <f t="shared" si="9"/>
        <v>0</v>
      </c>
      <c r="BH27" s="123">
        <f t="shared" si="9"/>
        <v>0</v>
      </c>
      <c r="BI27" s="123">
        <f t="shared" si="9"/>
        <v>0</v>
      </c>
      <c r="BJ27" s="123">
        <f t="shared" si="9"/>
        <v>0</v>
      </c>
      <c r="BK27" s="123">
        <f t="shared" si="9"/>
        <v>0</v>
      </c>
      <c r="BL27" s="123">
        <f t="shared" si="9"/>
        <v>0</v>
      </c>
      <c r="BM27" s="123">
        <f t="shared" si="9"/>
        <v>0</v>
      </c>
      <c r="BN27" s="123">
        <f t="shared" si="9"/>
        <v>0</v>
      </c>
      <c r="BO27" s="123">
        <f t="shared" si="9"/>
        <v>0</v>
      </c>
      <c r="BP27" s="123">
        <f t="shared" si="9"/>
        <v>0</v>
      </c>
      <c r="BQ27" s="123">
        <f t="shared" si="9"/>
        <v>0</v>
      </c>
      <c r="BR27" s="123">
        <f t="shared" ref="BR27:BX27" si="10">SUM(BR28:BR33)</f>
        <v>0</v>
      </c>
      <c r="BS27" s="123">
        <f t="shared" si="10"/>
        <v>0</v>
      </c>
      <c r="BT27" s="123">
        <f t="shared" si="10"/>
        <v>0</v>
      </c>
      <c r="BU27" s="123">
        <f t="shared" si="10"/>
        <v>0</v>
      </c>
      <c r="BV27" s="123">
        <f t="shared" si="10"/>
        <v>0</v>
      </c>
      <c r="BW27" s="123">
        <f t="shared" si="10"/>
        <v>0</v>
      </c>
      <c r="BX27" s="123">
        <f t="shared" si="10"/>
        <v>0</v>
      </c>
      <c r="BY27" s="123">
        <f>SUM(BY28:BY33)</f>
        <v>0</v>
      </c>
      <c r="BZ27" s="123"/>
    </row>
    <row r="28" spans="1:89" s="94" customFormat="1" ht="62.4" x14ac:dyDescent="0.3">
      <c r="A28" s="194" t="s">
        <v>317</v>
      </c>
      <c r="B28" s="91" t="s">
        <v>286</v>
      </c>
      <c r="C28" s="105" t="s">
        <v>165</v>
      </c>
      <c r="D28" s="97">
        <f t="shared" ref="D28:J34" si="11">K28+R28+Y28+AF28</f>
        <v>0</v>
      </c>
      <c r="E28" s="109">
        <v>2.4529999999999998</v>
      </c>
      <c r="F28" s="97">
        <f t="shared" si="11"/>
        <v>0</v>
      </c>
      <c r="G28" s="97">
        <f t="shared" si="11"/>
        <v>0</v>
      </c>
      <c r="H28" s="97">
        <v>1.204</v>
      </c>
      <c r="I28" s="97">
        <f t="shared" si="11"/>
        <v>0</v>
      </c>
      <c r="J28" s="97">
        <f t="shared" si="11"/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  <c r="U28" s="97">
        <v>0</v>
      </c>
      <c r="V28" s="97">
        <v>0</v>
      </c>
      <c r="W28" s="97">
        <v>0</v>
      </c>
      <c r="X28" s="97">
        <v>0</v>
      </c>
      <c r="Y28" s="108">
        <v>0</v>
      </c>
      <c r="Z28" s="92">
        <v>0</v>
      </c>
      <c r="AA28" s="97">
        <v>0</v>
      </c>
      <c r="AB28" s="97">
        <v>0</v>
      </c>
      <c r="AC28" s="97">
        <v>0</v>
      </c>
      <c r="AD28" s="97">
        <v>0</v>
      </c>
      <c r="AE28" s="97">
        <v>0</v>
      </c>
      <c r="AF28" s="108">
        <v>0</v>
      </c>
      <c r="AG28" s="109">
        <v>2.4529999999999998</v>
      </c>
      <c r="AH28" s="97">
        <v>0</v>
      </c>
      <c r="AI28" s="97">
        <v>0</v>
      </c>
      <c r="AJ28" s="97">
        <v>0</v>
      </c>
      <c r="AK28" s="97">
        <v>0</v>
      </c>
      <c r="AL28" s="97">
        <v>0</v>
      </c>
      <c r="AM28" s="97">
        <v>0</v>
      </c>
      <c r="AN28" s="97">
        <v>0</v>
      </c>
      <c r="AO28" s="97">
        <v>0</v>
      </c>
      <c r="AP28" s="97">
        <v>0</v>
      </c>
      <c r="AQ28" s="97">
        <v>0</v>
      </c>
      <c r="AR28" s="97">
        <v>0</v>
      </c>
      <c r="AS28" s="97">
        <v>0</v>
      </c>
      <c r="AT28" s="97">
        <v>0</v>
      </c>
      <c r="AU28" s="97">
        <v>0</v>
      </c>
      <c r="AV28" s="97">
        <v>0</v>
      </c>
      <c r="AW28" s="97">
        <v>0</v>
      </c>
      <c r="AX28" s="97">
        <v>0</v>
      </c>
      <c r="AY28" s="97">
        <v>0</v>
      </c>
      <c r="AZ28" s="97">
        <v>0</v>
      </c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>
        <f>AN28-L28</f>
        <v>0</v>
      </c>
      <c r="BW28" s="127">
        <v>0</v>
      </c>
      <c r="BX28" s="97">
        <f t="shared" ref="BX28:BX34" si="12">AM28-D28</f>
        <v>0</v>
      </c>
      <c r="BY28" s="127">
        <v>0</v>
      </c>
      <c r="BZ28" s="107"/>
      <c r="CA28" s="114"/>
    </row>
    <row r="29" spans="1:89" s="94" customFormat="1" ht="62.4" x14ac:dyDescent="0.3">
      <c r="A29" s="194" t="s">
        <v>318</v>
      </c>
      <c r="B29" s="156" t="s">
        <v>287</v>
      </c>
      <c r="C29" s="105" t="s">
        <v>297</v>
      </c>
      <c r="D29" s="97">
        <f t="shared" si="11"/>
        <v>0</v>
      </c>
      <c r="E29" s="109">
        <v>6.3220000000000001</v>
      </c>
      <c r="F29" s="97">
        <f t="shared" si="11"/>
        <v>0</v>
      </c>
      <c r="G29" s="97">
        <f t="shared" si="11"/>
        <v>0</v>
      </c>
      <c r="H29" s="97">
        <v>3.6349999999999998</v>
      </c>
      <c r="I29" s="97">
        <f t="shared" si="11"/>
        <v>0</v>
      </c>
      <c r="J29" s="97">
        <f t="shared" si="11"/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  <c r="Y29" s="108">
        <v>0</v>
      </c>
      <c r="Z29" s="92">
        <v>0</v>
      </c>
      <c r="AA29" s="97">
        <v>0</v>
      </c>
      <c r="AB29" s="97">
        <v>0</v>
      </c>
      <c r="AC29" s="97">
        <v>0</v>
      </c>
      <c r="AD29" s="97">
        <v>0</v>
      </c>
      <c r="AE29" s="97">
        <v>0</v>
      </c>
      <c r="AF29" s="108">
        <v>0</v>
      </c>
      <c r="AG29" s="109">
        <v>6.3220000000000001</v>
      </c>
      <c r="AH29" s="97">
        <v>0</v>
      </c>
      <c r="AI29" s="97">
        <v>0</v>
      </c>
      <c r="AJ29" s="97">
        <v>0</v>
      </c>
      <c r="AK29" s="97">
        <v>0</v>
      </c>
      <c r="AL29" s="97">
        <v>0</v>
      </c>
      <c r="AM29" s="97">
        <v>0</v>
      </c>
      <c r="AN29" s="97">
        <v>0</v>
      </c>
      <c r="AO29" s="97">
        <v>0</v>
      </c>
      <c r="AP29" s="97">
        <v>0</v>
      </c>
      <c r="AQ29" s="97">
        <v>0</v>
      </c>
      <c r="AR29" s="97">
        <v>0</v>
      </c>
      <c r="AS29" s="97">
        <v>0</v>
      </c>
      <c r="AT29" s="97">
        <v>0</v>
      </c>
      <c r="AU29" s="97">
        <v>0</v>
      </c>
      <c r="AV29" s="97">
        <v>0</v>
      </c>
      <c r="AW29" s="97">
        <v>0</v>
      </c>
      <c r="AX29" s="97">
        <v>0</v>
      </c>
      <c r="AY29" s="97">
        <v>0</v>
      </c>
      <c r="AZ29" s="97">
        <v>0</v>
      </c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>
        <f t="shared" ref="BV29:BV34" si="13">AN29-L29</f>
        <v>0</v>
      </c>
      <c r="BW29" s="127">
        <v>0</v>
      </c>
      <c r="BX29" s="97">
        <f t="shared" si="12"/>
        <v>0</v>
      </c>
      <c r="BY29" s="93">
        <v>0</v>
      </c>
      <c r="BZ29" s="107"/>
      <c r="CA29" s="114"/>
    </row>
    <row r="30" spans="1:89" s="94" customFormat="1" x14ac:dyDescent="0.3">
      <c r="A30" s="194" t="s">
        <v>319</v>
      </c>
      <c r="B30" s="30" t="s">
        <v>288</v>
      </c>
      <c r="C30" s="105" t="s">
        <v>180</v>
      </c>
      <c r="D30" s="97">
        <f t="shared" si="11"/>
        <v>0</v>
      </c>
      <c r="E30" s="109">
        <v>0.57999999999999996</v>
      </c>
      <c r="F30" s="97">
        <f t="shared" si="11"/>
        <v>0</v>
      </c>
      <c r="G30" s="97">
        <f t="shared" si="11"/>
        <v>0</v>
      </c>
      <c r="H30" s="97">
        <v>0.6</v>
      </c>
      <c r="I30" s="97">
        <f t="shared" si="11"/>
        <v>0</v>
      </c>
      <c r="J30" s="97">
        <f t="shared" si="11"/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108">
        <v>0</v>
      </c>
      <c r="Z30" s="92">
        <v>0</v>
      </c>
      <c r="AA30" s="97">
        <v>0</v>
      </c>
      <c r="AB30" s="97">
        <v>0</v>
      </c>
      <c r="AC30" s="97">
        <v>0</v>
      </c>
      <c r="AD30" s="97">
        <v>0</v>
      </c>
      <c r="AE30" s="97">
        <v>0</v>
      </c>
      <c r="AF30" s="108">
        <v>0</v>
      </c>
      <c r="AG30" s="109">
        <v>0.57999999999999996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0</v>
      </c>
      <c r="AQ30" s="97">
        <v>0</v>
      </c>
      <c r="AR30" s="97">
        <v>0</v>
      </c>
      <c r="AS30" s="97">
        <v>0</v>
      </c>
      <c r="AT30" s="97">
        <v>0</v>
      </c>
      <c r="AU30" s="97">
        <v>0</v>
      </c>
      <c r="AV30" s="97">
        <v>0</v>
      </c>
      <c r="AW30" s="97">
        <v>0</v>
      </c>
      <c r="AX30" s="97">
        <v>0</v>
      </c>
      <c r="AY30" s="97">
        <v>0</v>
      </c>
      <c r="AZ30" s="97">
        <v>0</v>
      </c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>
        <f t="shared" si="13"/>
        <v>0</v>
      </c>
      <c r="BW30" s="127">
        <v>0</v>
      </c>
      <c r="BX30" s="97">
        <f t="shared" si="12"/>
        <v>0</v>
      </c>
      <c r="BY30" s="93">
        <v>0</v>
      </c>
      <c r="BZ30" s="107"/>
      <c r="CA30" s="114"/>
    </row>
    <row r="31" spans="1:89" s="94" customFormat="1" ht="31.2" x14ac:dyDescent="0.3">
      <c r="A31" s="194" t="s">
        <v>320</v>
      </c>
      <c r="B31" s="156" t="s">
        <v>289</v>
      </c>
      <c r="C31" s="105" t="s">
        <v>181</v>
      </c>
      <c r="D31" s="97">
        <f t="shared" si="11"/>
        <v>0</v>
      </c>
      <c r="E31" s="109">
        <v>0.40799999999999997</v>
      </c>
      <c r="F31" s="97">
        <f t="shared" si="11"/>
        <v>0</v>
      </c>
      <c r="G31" s="97">
        <f t="shared" si="11"/>
        <v>0</v>
      </c>
      <c r="H31" s="97">
        <v>0.42</v>
      </c>
      <c r="I31" s="97">
        <f t="shared" si="11"/>
        <v>0</v>
      </c>
      <c r="J31" s="97">
        <f t="shared" si="11"/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97">
        <v>0</v>
      </c>
      <c r="W31" s="97">
        <v>0</v>
      </c>
      <c r="X31" s="97">
        <v>0</v>
      </c>
      <c r="Y31" s="108">
        <v>0</v>
      </c>
      <c r="Z31" s="92">
        <v>0</v>
      </c>
      <c r="AA31" s="97">
        <v>0</v>
      </c>
      <c r="AB31" s="97">
        <v>0</v>
      </c>
      <c r="AC31" s="97">
        <v>0</v>
      </c>
      <c r="AD31" s="97">
        <v>0</v>
      </c>
      <c r="AE31" s="97">
        <v>0</v>
      </c>
      <c r="AF31" s="108">
        <v>0</v>
      </c>
      <c r="AG31" s="109">
        <v>0.40799999999999997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7">
        <v>0</v>
      </c>
      <c r="AN31" s="97">
        <v>0</v>
      </c>
      <c r="AO31" s="97">
        <v>0</v>
      </c>
      <c r="AP31" s="97">
        <v>0</v>
      </c>
      <c r="AQ31" s="97">
        <v>0</v>
      </c>
      <c r="AR31" s="97">
        <v>0</v>
      </c>
      <c r="AS31" s="97">
        <v>0</v>
      </c>
      <c r="AT31" s="97">
        <v>0</v>
      </c>
      <c r="AU31" s="97">
        <v>0</v>
      </c>
      <c r="AV31" s="97">
        <v>0</v>
      </c>
      <c r="AW31" s="97">
        <v>0</v>
      </c>
      <c r="AX31" s="97">
        <v>0</v>
      </c>
      <c r="AY31" s="97">
        <v>0</v>
      </c>
      <c r="AZ31" s="97">
        <v>0</v>
      </c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>
        <f t="shared" si="13"/>
        <v>0</v>
      </c>
      <c r="BW31" s="127">
        <v>0</v>
      </c>
      <c r="BX31" s="97">
        <f t="shared" si="12"/>
        <v>0</v>
      </c>
      <c r="BY31" s="93">
        <v>0</v>
      </c>
      <c r="BZ31" s="107"/>
      <c r="CA31" s="114"/>
    </row>
    <row r="32" spans="1:89" s="94" customFormat="1" ht="31.2" x14ac:dyDescent="0.3">
      <c r="A32" s="194" t="s">
        <v>324</v>
      </c>
      <c r="B32" s="156" t="s">
        <v>290</v>
      </c>
      <c r="C32" s="105" t="s">
        <v>298</v>
      </c>
      <c r="D32" s="97">
        <f t="shared" si="11"/>
        <v>0</v>
      </c>
      <c r="E32" s="109">
        <v>0.49299999999999999</v>
      </c>
      <c r="F32" s="97">
        <f t="shared" si="11"/>
        <v>0</v>
      </c>
      <c r="G32" s="97">
        <f t="shared" si="11"/>
        <v>0</v>
      </c>
      <c r="H32" s="97">
        <v>0.55000000000000004</v>
      </c>
      <c r="I32" s="97">
        <f t="shared" si="11"/>
        <v>0</v>
      </c>
      <c r="J32" s="97">
        <f t="shared" si="11"/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0</v>
      </c>
      <c r="Y32" s="108">
        <v>0</v>
      </c>
      <c r="Z32" s="92">
        <v>0</v>
      </c>
      <c r="AA32" s="97">
        <v>0</v>
      </c>
      <c r="AB32" s="97">
        <v>0</v>
      </c>
      <c r="AC32" s="97">
        <v>0</v>
      </c>
      <c r="AD32" s="97">
        <v>0</v>
      </c>
      <c r="AE32" s="97">
        <v>0</v>
      </c>
      <c r="AF32" s="108">
        <v>0</v>
      </c>
      <c r="AG32" s="109">
        <v>0.49299999999999999</v>
      </c>
      <c r="AH32" s="97">
        <v>0</v>
      </c>
      <c r="AI32" s="97">
        <v>0</v>
      </c>
      <c r="AJ32" s="97">
        <v>0</v>
      </c>
      <c r="AK32" s="97">
        <v>0</v>
      </c>
      <c r="AL32" s="97">
        <v>0</v>
      </c>
      <c r="AM32" s="97">
        <v>0</v>
      </c>
      <c r="AN32" s="97">
        <v>0</v>
      </c>
      <c r="AO32" s="97">
        <v>0</v>
      </c>
      <c r="AP32" s="97">
        <v>0</v>
      </c>
      <c r="AQ32" s="97">
        <v>0</v>
      </c>
      <c r="AR32" s="97">
        <v>0</v>
      </c>
      <c r="AS32" s="97">
        <v>0</v>
      </c>
      <c r="AT32" s="97">
        <v>0</v>
      </c>
      <c r="AU32" s="97">
        <v>0</v>
      </c>
      <c r="AV32" s="97">
        <v>0</v>
      </c>
      <c r="AW32" s="97">
        <v>0</v>
      </c>
      <c r="AX32" s="97">
        <v>0</v>
      </c>
      <c r="AY32" s="97">
        <v>0</v>
      </c>
      <c r="AZ32" s="97">
        <v>0</v>
      </c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>
        <f t="shared" si="13"/>
        <v>0</v>
      </c>
      <c r="BW32" s="127">
        <v>0</v>
      </c>
      <c r="BX32" s="97">
        <f t="shared" si="12"/>
        <v>0</v>
      </c>
      <c r="BY32" s="93">
        <v>0</v>
      </c>
      <c r="BZ32" s="107"/>
      <c r="CA32" s="114"/>
    </row>
    <row r="33" spans="1:79" ht="50.4" customHeight="1" x14ac:dyDescent="0.3">
      <c r="A33" s="194" t="s">
        <v>321</v>
      </c>
      <c r="B33" s="197" t="s">
        <v>291</v>
      </c>
      <c r="C33" s="157" t="s">
        <v>299</v>
      </c>
      <c r="D33" s="97">
        <f t="shared" si="11"/>
        <v>0</v>
      </c>
      <c r="E33" s="109">
        <v>0.97699999999999998</v>
      </c>
      <c r="F33" s="97">
        <f t="shared" si="11"/>
        <v>0</v>
      </c>
      <c r="G33" s="97">
        <f t="shared" si="11"/>
        <v>0</v>
      </c>
      <c r="H33" s="110">
        <v>1.1000000000000001</v>
      </c>
      <c r="I33" s="97">
        <f t="shared" si="11"/>
        <v>0</v>
      </c>
      <c r="J33" s="97">
        <f t="shared" si="11"/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0</v>
      </c>
      <c r="V33" s="97">
        <v>0</v>
      </c>
      <c r="W33" s="97">
        <v>0</v>
      </c>
      <c r="X33" s="97">
        <v>0</v>
      </c>
      <c r="Y33" s="108">
        <v>0</v>
      </c>
      <c r="Z33" s="92">
        <v>0</v>
      </c>
      <c r="AA33" s="97">
        <v>0</v>
      </c>
      <c r="AB33" s="97">
        <v>0</v>
      </c>
      <c r="AC33" s="97">
        <v>0</v>
      </c>
      <c r="AD33" s="97">
        <v>0</v>
      </c>
      <c r="AE33" s="97">
        <v>0</v>
      </c>
      <c r="AF33" s="108">
        <v>0</v>
      </c>
      <c r="AG33" s="109">
        <v>0.97699999999999998</v>
      </c>
      <c r="AH33" s="97">
        <v>0</v>
      </c>
      <c r="AI33" s="97">
        <v>0</v>
      </c>
      <c r="AJ33" s="97">
        <v>0</v>
      </c>
      <c r="AK33" s="97">
        <v>0</v>
      </c>
      <c r="AL33" s="97">
        <v>0</v>
      </c>
      <c r="AM33" s="97">
        <v>0</v>
      </c>
      <c r="AN33" s="97">
        <v>0</v>
      </c>
      <c r="AO33" s="97">
        <v>0</v>
      </c>
      <c r="AP33" s="97">
        <v>0</v>
      </c>
      <c r="AQ33" s="97">
        <v>0</v>
      </c>
      <c r="AR33" s="97">
        <v>0</v>
      </c>
      <c r="AS33" s="97">
        <v>0</v>
      </c>
      <c r="AT33" s="97">
        <v>0</v>
      </c>
      <c r="AU33" s="97">
        <v>0</v>
      </c>
      <c r="AV33" s="97">
        <v>0</v>
      </c>
      <c r="AW33" s="97">
        <v>0</v>
      </c>
      <c r="AX33" s="97">
        <v>0</v>
      </c>
      <c r="AY33" s="97">
        <v>0</v>
      </c>
      <c r="AZ33" s="97">
        <v>0</v>
      </c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97">
        <f t="shared" si="13"/>
        <v>0</v>
      </c>
      <c r="BW33" s="127">
        <v>0</v>
      </c>
      <c r="BX33" s="97">
        <f t="shared" si="12"/>
        <v>0</v>
      </c>
      <c r="BY33" s="93">
        <v>0</v>
      </c>
      <c r="BZ33" s="106"/>
      <c r="CA33" s="14"/>
    </row>
    <row r="34" spans="1:79" ht="46.8" x14ac:dyDescent="0.3">
      <c r="A34" s="157" t="s">
        <v>322</v>
      </c>
      <c r="B34" s="197" t="s">
        <v>292</v>
      </c>
      <c r="C34" s="157" t="s">
        <v>300</v>
      </c>
      <c r="D34" s="97">
        <f t="shared" si="11"/>
        <v>0</v>
      </c>
      <c r="E34" s="109">
        <v>0.753</v>
      </c>
      <c r="F34" s="97">
        <f t="shared" si="11"/>
        <v>0</v>
      </c>
      <c r="G34" s="97">
        <f t="shared" si="11"/>
        <v>0</v>
      </c>
      <c r="H34" s="110">
        <v>0.8</v>
      </c>
      <c r="I34" s="97">
        <f t="shared" si="11"/>
        <v>0</v>
      </c>
      <c r="J34" s="97">
        <f t="shared" si="11"/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97">
        <v>0</v>
      </c>
      <c r="Y34" s="108">
        <v>0</v>
      </c>
      <c r="Z34" s="92">
        <v>0</v>
      </c>
      <c r="AA34" s="97">
        <v>0</v>
      </c>
      <c r="AB34" s="97">
        <v>0</v>
      </c>
      <c r="AC34" s="97">
        <v>0</v>
      </c>
      <c r="AD34" s="97">
        <v>0</v>
      </c>
      <c r="AE34" s="97">
        <v>0</v>
      </c>
      <c r="AF34" s="108">
        <v>0</v>
      </c>
      <c r="AG34" s="109">
        <v>0.753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7">
        <v>0</v>
      </c>
      <c r="AN34" s="97">
        <v>0</v>
      </c>
      <c r="AO34" s="97">
        <v>0</v>
      </c>
      <c r="AP34" s="97">
        <v>0</v>
      </c>
      <c r="AQ34" s="97">
        <v>0</v>
      </c>
      <c r="AR34" s="97">
        <v>0</v>
      </c>
      <c r="AS34" s="97">
        <v>0</v>
      </c>
      <c r="AT34" s="97">
        <v>0</v>
      </c>
      <c r="AU34" s="97">
        <v>0</v>
      </c>
      <c r="AV34" s="97">
        <v>0</v>
      </c>
      <c r="AW34" s="97">
        <v>0</v>
      </c>
      <c r="AX34" s="97">
        <v>0</v>
      </c>
      <c r="AY34" s="97">
        <v>0</v>
      </c>
      <c r="AZ34" s="97">
        <v>0</v>
      </c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97">
        <f t="shared" si="13"/>
        <v>0</v>
      </c>
      <c r="BW34" s="127">
        <v>0</v>
      </c>
      <c r="BX34" s="97">
        <f t="shared" si="12"/>
        <v>0</v>
      </c>
      <c r="BY34" s="93">
        <v>0</v>
      </c>
      <c r="BZ34" s="106"/>
      <c r="CA34" s="14"/>
    </row>
    <row r="35" spans="1:79" x14ac:dyDescent="0.3">
      <c r="A35" s="14"/>
      <c r="B35" s="2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</row>
    <row r="36" spans="1:79" x14ac:dyDescent="0.3">
      <c r="A36" s="11" t="s">
        <v>326</v>
      </c>
      <c r="E36" s="11" t="s">
        <v>310</v>
      </c>
      <c r="AL36" s="2"/>
    </row>
  </sheetData>
  <mergeCells count="39">
    <mergeCell ref="AN19:AS19"/>
    <mergeCell ref="AU19:AZ19"/>
    <mergeCell ref="BB19:BG19"/>
    <mergeCell ref="BI19:BN19"/>
    <mergeCell ref="BP19:BU19"/>
    <mergeCell ref="AT18:AZ18"/>
    <mergeCell ref="BA18:BG18"/>
    <mergeCell ref="BH18:BN18"/>
    <mergeCell ref="BO18:BU18"/>
    <mergeCell ref="BX19:BY19"/>
    <mergeCell ref="BV19:BW19"/>
    <mergeCell ref="AM16:BY16"/>
    <mergeCell ref="BZ16:BZ20"/>
    <mergeCell ref="D17:AL17"/>
    <mergeCell ref="AM17:BU17"/>
    <mergeCell ref="BV17:BY18"/>
    <mergeCell ref="D18:J18"/>
    <mergeCell ref="K18:Q18"/>
    <mergeCell ref="R18:X18"/>
    <mergeCell ref="Y18:AE18"/>
    <mergeCell ref="AF18:AL18"/>
    <mergeCell ref="E19:J19"/>
    <mergeCell ref="L19:Q19"/>
    <mergeCell ref="S19:X19"/>
    <mergeCell ref="Z19:AE19"/>
    <mergeCell ref="AG19:AL19"/>
    <mergeCell ref="AM18:AS18"/>
    <mergeCell ref="A13:AL13"/>
    <mergeCell ref="A15:AL15"/>
    <mergeCell ref="A16:A20"/>
    <mergeCell ref="B16:B20"/>
    <mergeCell ref="C16:C20"/>
    <mergeCell ref="D16:AL16"/>
    <mergeCell ref="A12:AL12"/>
    <mergeCell ref="A4:AL4"/>
    <mergeCell ref="A6:AL6"/>
    <mergeCell ref="A7:AL7"/>
    <mergeCell ref="A9:AL9"/>
    <mergeCell ref="A10:AL10"/>
  </mergeCells>
  <printOptions horizontalCentered="1"/>
  <pageMargins left="0.39370078740157483" right="0.39370078740157483" top="0.19685039370078741" bottom="0.19685039370078741" header="0.51181102362204722" footer="0.51181102362204722"/>
  <pageSetup paperSize="9" scale="39" fitToWidth="2" fitToHeight="0" orientation="landscape" r:id="rId1"/>
  <headerFooter differentFirst="1" alignWithMargins="0">
    <oddHeader>&amp;C&amp;P</oddHeader>
  </headerFooter>
  <colBreaks count="1" manualBreakCount="1">
    <brk id="38" max="3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B35"/>
  <sheetViews>
    <sheetView view="pageBreakPreview" topLeftCell="A16" zoomScale="70" zoomScaleNormal="60" zoomScaleSheetLayoutView="70" workbookViewId="0">
      <selection activeCell="N36" sqref="N36"/>
    </sheetView>
  </sheetViews>
  <sheetFormatPr defaultColWidth="9" defaultRowHeight="15.6" x14ac:dyDescent="0.3"/>
  <cols>
    <col min="1" max="1" width="7.19921875" style="11" customWidth="1"/>
    <col min="2" max="2" width="41.5" style="11" customWidth="1"/>
    <col min="3" max="3" width="8.3984375" style="11" customWidth="1"/>
    <col min="4" max="5" width="5.59765625" style="11" customWidth="1"/>
    <col min="6" max="7" width="6.59765625" style="11" customWidth="1"/>
    <col min="8" max="10" width="5.59765625" style="11" customWidth="1"/>
    <col min="11" max="12" width="6.59765625" style="11" customWidth="1"/>
    <col min="13" max="15" width="5.59765625" style="11" customWidth="1"/>
    <col min="16" max="17" width="6.59765625" style="11" customWidth="1"/>
    <col min="18" max="20" width="5.59765625" style="11" customWidth="1"/>
    <col min="21" max="22" width="6.59765625" style="11" customWidth="1"/>
    <col min="23" max="25" width="5.59765625" style="11" customWidth="1"/>
    <col min="26" max="27" width="6.59765625" style="11" customWidth="1"/>
    <col min="28" max="30" width="5.59765625" style="11" customWidth="1"/>
    <col min="31" max="32" width="6.59765625" style="11" customWidth="1"/>
    <col min="33" max="35" width="5.59765625" style="11" customWidth="1"/>
    <col min="36" max="37" width="6.59765625" style="11" customWidth="1"/>
    <col min="38" max="38" width="5.59765625" style="11" customWidth="1"/>
    <col min="39" max="40" width="5" style="11" bestFit="1" customWidth="1"/>
    <col min="41" max="41" width="6.19921875" style="11" customWidth="1"/>
    <col min="42" max="42" width="6" style="11" customWidth="1"/>
    <col min="43" max="43" width="6.59765625" style="11" customWidth="1"/>
    <col min="44" max="44" width="6" style="11" customWidth="1"/>
    <col min="45" max="45" width="6.5" style="11" customWidth="1"/>
    <col min="46" max="46" width="6.8984375" style="11" customWidth="1"/>
    <col min="47" max="47" width="6.59765625" style="11" customWidth="1"/>
    <col min="48" max="48" width="6.5" style="11" customWidth="1"/>
    <col min="49" max="49" width="8.69921875" style="11" customWidth="1"/>
    <col min="50" max="50" width="5.59765625" style="11" customWidth="1"/>
    <col min="51" max="52" width="6.59765625" style="11" customWidth="1"/>
    <col min="53" max="53" width="5.59765625" style="11" customWidth="1"/>
    <col min="54" max="54" width="15.3984375" style="11" customWidth="1"/>
    <col min="55" max="16384" width="9" style="11"/>
  </cols>
  <sheetData>
    <row r="1" spans="1:54" ht="18" x14ac:dyDescent="0.3">
      <c r="R1" s="14"/>
      <c r="S1" s="14"/>
      <c r="T1" s="14"/>
      <c r="U1" s="14"/>
      <c r="V1" s="14"/>
      <c r="W1" s="14"/>
      <c r="X1" s="14"/>
      <c r="Y1" s="14"/>
      <c r="Z1" s="14"/>
      <c r="AA1" s="14"/>
      <c r="AB1" s="33" t="s">
        <v>251</v>
      </c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1:54" ht="18" x14ac:dyDescent="0.35">
      <c r="R2" s="14"/>
      <c r="S2" s="14"/>
      <c r="T2" s="14"/>
      <c r="U2" s="14"/>
      <c r="V2" s="14"/>
      <c r="W2" s="14"/>
      <c r="X2" s="14"/>
      <c r="Y2" s="14"/>
      <c r="Z2" s="14"/>
      <c r="AA2" s="14"/>
      <c r="AB2" s="22" t="s">
        <v>2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4" ht="18" x14ac:dyDescent="0.35">
      <c r="R3" s="14"/>
      <c r="S3" s="14"/>
      <c r="T3" s="14"/>
      <c r="U3" s="14"/>
      <c r="V3" s="14"/>
      <c r="W3" s="14"/>
      <c r="X3" s="14"/>
      <c r="Y3" s="14"/>
      <c r="Z3" s="14"/>
      <c r="AA3" s="14"/>
      <c r="AB3" s="22" t="s">
        <v>162</v>
      </c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54" ht="17.399999999999999" x14ac:dyDescent="0.3">
      <c r="A4" s="217" t="s">
        <v>257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</row>
    <row r="5" spans="1:54" ht="5.25" customHeight="1" x14ac:dyDescent="0.3"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18.75" customHeight="1" x14ac:dyDescent="0.3">
      <c r="A6" s="218" t="s">
        <v>267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</row>
    <row r="7" spans="1:54" ht="18.75" customHeight="1" x14ac:dyDescent="0.3">
      <c r="A7" s="218" t="s">
        <v>81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</row>
    <row r="8" spans="1:54" ht="3.75" customHeight="1" x14ac:dyDescent="0.3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17.399999999999999" x14ac:dyDescent="0.3">
      <c r="A9" s="216" t="s">
        <v>282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</row>
    <row r="10" spans="1:54" x14ac:dyDescent="0.3">
      <c r="A10" s="219" t="s">
        <v>38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</row>
    <row r="11" spans="1:54" ht="3.75" customHeight="1" x14ac:dyDescent="0.3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ht="17.399999999999999" x14ac:dyDescent="0.3">
      <c r="A12" s="216" t="s">
        <v>263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</row>
    <row r="13" spans="1:54" x14ac:dyDescent="0.3">
      <c r="A13" s="219" t="s">
        <v>75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</row>
    <row r="14" spans="1:54" ht="6" customHeight="1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3"/>
      <c r="Y14" s="3"/>
      <c r="Z14" s="3"/>
      <c r="AA14" s="3"/>
      <c r="AB14" s="3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ht="17.399999999999999" x14ac:dyDescent="0.3">
      <c r="A15" s="366" t="s">
        <v>87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</row>
    <row r="16" spans="1:54" x14ac:dyDescent="0.3">
      <c r="A16" s="254" t="s">
        <v>62</v>
      </c>
      <c r="B16" s="258" t="s">
        <v>58</v>
      </c>
      <c r="C16" s="258" t="s">
        <v>5</v>
      </c>
      <c r="D16" s="254" t="s">
        <v>277</v>
      </c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61" t="s">
        <v>278</v>
      </c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370"/>
      <c r="BB16" s="232" t="s">
        <v>22</v>
      </c>
    </row>
    <row r="17" spans="1:54" ht="6" customHeight="1" x14ac:dyDescent="0.3">
      <c r="A17" s="254"/>
      <c r="B17" s="258"/>
      <c r="C17" s="258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371"/>
      <c r="BB17" s="232"/>
    </row>
    <row r="18" spans="1:54" x14ac:dyDescent="0.3">
      <c r="A18" s="254"/>
      <c r="B18" s="258"/>
      <c r="C18" s="258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32"/>
    </row>
    <row r="19" spans="1:54" x14ac:dyDescent="0.3">
      <c r="A19" s="254"/>
      <c r="B19" s="258"/>
      <c r="C19" s="258"/>
      <c r="D19" s="254" t="s">
        <v>216</v>
      </c>
      <c r="E19" s="254"/>
      <c r="F19" s="254"/>
      <c r="G19" s="254"/>
      <c r="H19" s="254"/>
      <c r="I19" s="254" t="s">
        <v>30</v>
      </c>
      <c r="J19" s="254"/>
      <c r="K19" s="254"/>
      <c r="L19" s="254"/>
      <c r="M19" s="254"/>
      <c r="N19" s="254" t="s">
        <v>217</v>
      </c>
      <c r="O19" s="254"/>
      <c r="P19" s="254"/>
      <c r="Q19" s="254"/>
      <c r="R19" s="254"/>
      <c r="S19" s="254" t="s">
        <v>32</v>
      </c>
      <c r="T19" s="254"/>
      <c r="U19" s="254"/>
      <c r="V19" s="254"/>
      <c r="W19" s="254"/>
      <c r="X19" s="254" t="s">
        <v>33</v>
      </c>
      <c r="Y19" s="254"/>
      <c r="Z19" s="254"/>
      <c r="AA19" s="254"/>
      <c r="AB19" s="254"/>
      <c r="AC19" s="254" t="s">
        <v>29</v>
      </c>
      <c r="AD19" s="254"/>
      <c r="AE19" s="254"/>
      <c r="AF19" s="254"/>
      <c r="AG19" s="254"/>
      <c r="AH19" s="254" t="s">
        <v>30</v>
      </c>
      <c r="AI19" s="254"/>
      <c r="AJ19" s="254"/>
      <c r="AK19" s="254"/>
      <c r="AL19" s="254"/>
      <c r="AM19" s="254" t="s">
        <v>31</v>
      </c>
      <c r="AN19" s="254"/>
      <c r="AO19" s="254"/>
      <c r="AP19" s="254"/>
      <c r="AQ19" s="254"/>
      <c r="AR19" s="254" t="s">
        <v>32</v>
      </c>
      <c r="AS19" s="254"/>
      <c r="AT19" s="254"/>
      <c r="AU19" s="254"/>
      <c r="AV19" s="254"/>
      <c r="AW19" s="254" t="s">
        <v>33</v>
      </c>
      <c r="AX19" s="254"/>
      <c r="AY19" s="254"/>
      <c r="AZ19" s="254"/>
      <c r="BA19" s="254"/>
      <c r="BB19" s="232"/>
    </row>
    <row r="20" spans="1:54" ht="60.75" customHeight="1" x14ac:dyDescent="0.3">
      <c r="A20" s="254"/>
      <c r="B20" s="258"/>
      <c r="C20" s="258"/>
      <c r="D20" s="211" t="s">
        <v>6</v>
      </c>
      <c r="E20" s="211" t="s">
        <v>7</v>
      </c>
      <c r="F20" s="50" t="s">
        <v>200</v>
      </c>
      <c r="G20" s="211" t="s">
        <v>3</v>
      </c>
      <c r="H20" s="211" t="s">
        <v>27</v>
      </c>
      <c r="I20" s="211" t="s">
        <v>6</v>
      </c>
      <c r="J20" s="211" t="s">
        <v>7</v>
      </c>
      <c r="K20" s="50" t="s">
        <v>200</v>
      </c>
      <c r="L20" s="211" t="s">
        <v>3</v>
      </c>
      <c r="M20" s="211" t="s">
        <v>27</v>
      </c>
      <c r="N20" s="211" t="s">
        <v>6</v>
      </c>
      <c r="O20" s="211" t="s">
        <v>7</v>
      </c>
      <c r="P20" s="50" t="s">
        <v>200</v>
      </c>
      <c r="Q20" s="211" t="s">
        <v>3</v>
      </c>
      <c r="R20" s="211" t="s">
        <v>27</v>
      </c>
      <c r="S20" s="211" t="s">
        <v>6</v>
      </c>
      <c r="T20" s="211" t="s">
        <v>7</v>
      </c>
      <c r="U20" s="50" t="s">
        <v>200</v>
      </c>
      <c r="V20" s="211" t="s">
        <v>3</v>
      </c>
      <c r="W20" s="211" t="s">
        <v>27</v>
      </c>
      <c r="X20" s="211" t="s">
        <v>6</v>
      </c>
      <c r="Y20" s="211" t="s">
        <v>7</v>
      </c>
      <c r="Z20" s="50" t="s">
        <v>200</v>
      </c>
      <c r="AA20" s="211" t="s">
        <v>3</v>
      </c>
      <c r="AB20" s="211" t="s">
        <v>27</v>
      </c>
      <c r="AC20" s="211" t="s">
        <v>6</v>
      </c>
      <c r="AD20" s="211" t="s">
        <v>7</v>
      </c>
      <c r="AE20" s="50" t="s">
        <v>200</v>
      </c>
      <c r="AF20" s="211" t="s">
        <v>3</v>
      </c>
      <c r="AG20" s="211" t="s">
        <v>27</v>
      </c>
      <c r="AH20" s="211" t="s">
        <v>6</v>
      </c>
      <c r="AI20" s="211" t="s">
        <v>7</v>
      </c>
      <c r="AJ20" s="50" t="s">
        <v>200</v>
      </c>
      <c r="AK20" s="211" t="s">
        <v>3</v>
      </c>
      <c r="AL20" s="211" t="s">
        <v>27</v>
      </c>
      <c r="AM20" s="211" t="s">
        <v>6</v>
      </c>
      <c r="AN20" s="211" t="s">
        <v>7</v>
      </c>
      <c r="AO20" s="50" t="s">
        <v>200</v>
      </c>
      <c r="AP20" s="211" t="s">
        <v>3</v>
      </c>
      <c r="AQ20" s="211" t="s">
        <v>27</v>
      </c>
      <c r="AR20" s="211" t="s">
        <v>6</v>
      </c>
      <c r="AS20" s="211" t="s">
        <v>7</v>
      </c>
      <c r="AT20" s="50" t="s">
        <v>200</v>
      </c>
      <c r="AU20" s="211" t="s">
        <v>3</v>
      </c>
      <c r="AV20" s="211" t="s">
        <v>27</v>
      </c>
      <c r="AW20" s="211" t="s">
        <v>6</v>
      </c>
      <c r="AX20" s="211" t="s">
        <v>7</v>
      </c>
      <c r="AY20" s="50" t="s">
        <v>200</v>
      </c>
      <c r="AZ20" s="211" t="s">
        <v>3</v>
      </c>
      <c r="BA20" s="211" t="s">
        <v>27</v>
      </c>
      <c r="BB20" s="232"/>
    </row>
    <row r="21" spans="1:54" x14ac:dyDescent="0.3">
      <c r="A21" s="207">
        <v>1</v>
      </c>
      <c r="B21" s="207">
        <v>2</v>
      </c>
      <c r="C21" s="207">
        <v>3</v>
      </c>
      <c r="D21" s="207">
        <f>C21+1</f>
        <v>4</v>
      </c>
      <c r="E21" s="207">
        <f t="shared" ref="E21:BA21" si="0">D21+1</f>
        <v>5</v>
      </c>
      <c r="F21" s="207">
        <f t="shared" si="0"/>
        <v>6</v>
      </c>
      <c r="G21" s="207">
        <f t="shared" si="0"/>
        <v>7</v>
      </c>
      <c r="H21" s="207">
        <f t="shared" si="0"/>
        <v>8</v>
      </c>
      <c r="I21" s="207">
        <f t="shared" si="0"/>
        <v>9</v>
      </c>
      <c r="J21" s="207">
        <f t="shared" si="0"/>
        <v>10</v>
      </c>
      <c r="K21" s="207">
        <f t="shared" si="0"/>
        <v>11</v>
      </c>
      <c r="L21" s="207">
        <f t="shared" si="0"/>
        <v>12</v>
      </c>
      <c r="M21" s="207">
        <f t="shared" si="0"/>
        <v>13</v>
      </c>
      <c r="N21" s="207">
        <f t="shared" si="0"/>
        <v>14</v>
      </c>
      <c r="O21" s="207">
        <f t="shared" si="0"/>
        <v>15</v>
      </c>
      <c r="P21" s="207">
        <f t="shared" si="0"/>
        <v>16</v>
      </c>
      <c r="Q21" s="207">
        <f t="shared" si="0"/>
        <v>17</v>
      </c>
      <c r="R21" s="207">
        <f t="shared" si="0"/>
        <v>18</v>
      </c>
      <c r="S21" s="207">
        <f t="shared" si="0"/>
        <v>19</v>
      </c>
      <c r="T21" s="207">
        <f t="shared" si="0"/>
        <v>20</v>
      </c>
      <c r="U21" s="207">
        <f t="shared" si="0"/>
        <v>21</v>
      </c>
      <c r="V21" s="207">
        <f t="shared" si="0"/>
        <v>22</v>
      </c>
      <c r="W21" s="207">
        <f t="shared" si="0"/>
        <v>23</v>
      </c>
      <c r="X21" s="207">
        <f t="shared" si="0"/>
        <v>24</v>
      </c>
      <c r="Y21" s="207">
        <f t="shared" si="0"/>
        <v>25</v>
      </c>
      <c r="Z21" s="207">
        <f t="shared" si="0"/>
        <v>26</v>
      </c>
      <c r="AA21" s="207">
        <f t="shared" si="0"/>
        <v>27</v>
      </c>
      <c r="AB21" s="207">
        <f t="shared" si="0"/>
        <v>28</v>
      </c>
      <c r="AC21" s="207">
        <f t="shared" si="0"/>
        <v>29</v>
      </c>
      <c r="AD21" s="207">
        <f t="shared" si="0"/>
        <v>30</v>
      </c>
      <c r="AE21" s="207">
        <f t="shared" si="0"/>
        <v>31</v>
      </c>
      <c r="AF21" s="207">
        <f t="shared" si="0"/>
        <v>32</v>
      </c>
      <c r="AG21" s="207">
        <f t="shared" si="0"/>
        <v>33</v>
      </c>
      <c r="AH21" s="207">
        <f t="shared" si="0"/>
        <v>34</v>
      </c>
      <c r="AI21" s="207">
        <f t="shared" si="0"/>
        <v>35</v>
      </c>
      <c r="AJ21" s="207">
        <f t="shared" si="0"/>
        <v>36</v>
      </c>
      <c r="AK21" s="207">
        <f t="shared" si="0"/>
        <v>37</v>
      </c>
      <c r="AL21" s="207">
        <f t="shared" si="0"/>
        <v>38</v>
      </c>
      <c r="AM21" s="207">
        <f t="shared" si="0"/>
        <v>39</v>
      </c>
      <c r="AN21" s="207">
        <f t="shared" si="0"/>
        <v>40</v>
      </c>
      <c r="AO21" s="207">
        <f t="shared" si="0"/>
        <v>41</v>
      </c>
      <c r="AP21" s="207">
        <f t="shared" si="0"/>
        <v>42</v>
      </c>
      <c r="AQ21" s="207">
        <f t="shared" si="0"/>
        <v>43</v>
      </c>
      <c r="AR21" s="207">
        <f t="shared" si="0"/>
        <v>44</v>
      </c>
      <c r="AS21" s="207">
        <f t="shared" si="0"/>
        <v>45</v>
      </c>
      <c r="AT21" s="207">
        <f t="shared" si="0"/>
        <v>46</v>
      </c>
      <c r="AU21" s="207">
        <f t="shared" si="0"/>
        <v>47</v>
      </c>
      <c r="AV21" s="207">
        <f t="shared" si="0"/>
        <v>48</v>
      </c>
      <c r="AW21" s="207">
        <f t="shared" si="0"/>
        <v>49</v>
      </c>
      <c r="AX21" s="207">
        <f t="shared" si="0"/>
        <v>50</v>
      </c>
      <c r="AY21" s="207">
        <f t="shared" si="0"/>
        <v>51</v>
      </c>
      <c r="AZ21" s="207">
        <f t="shared" si="0"/>
        <v>52</v>
      </c>
      <c r="BA21" s="207">
        <f t="shared" si="0"/>
        <v>53</v>
      </c>
      <c r="BB21" s="207">
        <v>54</v>
      </c>
    </row>
    <row r="22" spans="1:54" x14ac:dyDescent="0.3">
      <c r="A22" s="202"/>
      <c r="B22" s="202" t="s">
        <v>273</v>
      </c>
      <c r="C22" s="123"/>
      <c r="D22" s="123">
        <f t="shared" ref="D22:E22" si="1">D23+D27</f>
        <v>5</v>
      </c>
      <c r="E22" s="123">
        <f t="shared" si="1"/>
        <v>0</v>
      </c>
      <c r="F22" s="123">
        <f>F23+F27</f>
        <v>8.3089999999999993</v>
      </c>
      <c r="G22" s="123">
        <f t="shared" ref="G22:BA22" si="2">G23+G27</f>
        <v>0</v>
      </c>
      <c r="H22" s="123">
        <f t="shared" si="2"/>
        <v>0</v>
      </c>
      <c r="I22" s="123">
        <f t="shared" si="2"/>
        <v>0</v>
      </c>
      <c r="J22" s="123">
        <f t="shared" si="2"/>
        <v>0</v>
      </c>
      <c r="K22" s="123">
        <f t="shared" si="2"/>
        <v>0</v>
      </c>
      <c r="L22" s="123">
        <f t="shared" si="2"/>
        <v>0</v>
      </c>
      <c r="M22" s="123">
        <f t="shared" si="2"/>
        <v>0</v>
      </c>
      <c r="N22" s="123">
        <f t="shared" si="2"/>
        <v>0</v>
      </c>
      <c r="O22" s="123">
        <f t="shared" si="2"/>
        <v>0</v>
      </c>
      <c r="P22" s="123">
        <f t="shared" si="2"/>
        <v>0</v>
      </c>
      <c r="Q22" s="123">
        <f t="shared" si="2"/>
        <v>0</v>
      </c>
      <c r="R22" s="123">
        <f t="shared" si="2"/>
        <v>0</v>
      </c>
      <c r="S22" s="123">
        <f>S23+S27</f>
        <v>5</v>
      </c>
      <c r="T22" s="123">
        <f t="shared" si="2"/>
        <v>0</v>
      </c>
      <c r="U22" s="123">
        <f t="shared" si="2"/>
        <v>0</v>
      </c>
      <c r="V22" s="123">
        <f t="shared" si="2"/>
        <v>0</v>
      </c>
      <c r="W22" s="123">
        <f t="shared" si="2"/>
        <v>0</v>
      </c>
      <c r="X22" s="123">
        <f t="shared" si="2"/>
        <v>0</v>
      </c>
      <c r="Y22" s="123">
        <f t="shared" si="2"/>
        <v>0</v>
      </c>
      <c r="Z22" s="123">
        <f t="shared" si="2"/>
        <v>8.3089999999999993</v>
      </c>
      <c r="AA22" s="123">
        <f t="shared" si="2"/>
        <v>0</v>
      </c>
      <c r="AB22" s="123">
        <f t="shared" si="2"/>
        <v>0</v>
      </c>
      <c r="AC22" s="123">
        <f t="shared" si="2"/>
        <v>0</v>
      </c>
      <c r="AD22" s="123">
        <f t="shared" si="2"/>
        <v>0</v>
      </c>
      <c r="AE22" s="123">
        <f t="shared" si="2"/>
        <v>0</v>
      </c>
      <c r="AF22" s="123">
        <f t="shared" si="2"/>
        <v>0</v>
      </c>
      <c r="AG22" s="123">
        <f t="shared" si="2"/>
        <v>0</v>
      </c>
      <c r="AH22" s="123">
        <f t="shared" si="2"/>
        <v>0</v>
      </c>
      <c r="AI22" s="123">
        <f t="shared" si="2"/>
        <v>0</v>
      </c>
      <c r="AJ22" s="123">
        <f t="shared" si="2"/>
        <v>0</v>
      </c>
      <c r="AK22" s="123">
        <f t="shared" si="2"/>
        <v>0</v>
      </c>
      <c r="AL22" s="123">
        <f t="shared" si="2"/>
        <v>0</v>
      </c>
      <c r="AM22" s="123">
        <f t="shared" si="2"/>
        <v>0</v>
      </c>
      <c r="AN22" s="123">
        <f t="shared" si="2"/>
        <v>0</v>
      </c>
      <c r="AO22" s="123">
        <f t="shared" si="2"/>
        <v>0</v>
      </c>
      <c r="AP22" s="123">
        <f t="shared" si="2"/>
        <v>0</v>
      </c>
      <c r="AQ22" s="123">
        <f t="shared" si="2"/>
        <v>0</v>
      </c>
      <c r="AR22" s="123">
        <f t="shared" si="2"/>
        <v>0</v>
      </c>
      <c r="AS22" s="123">
        <f t="shared" si="2"/>
        <v>0</v>
      </c>
      <c r="AT22" s="123">
        <f t="shared" si="2"/>
        <v>0</v>
      </c>
      <c r="AU22" s="123">
        <f t="shared" si="2"/>
        <v>0</v>
      </c>
      <c r="AV22" s="123">
        <f t="shared" si="2"/>
        <v>0</v>
      </c>
      <c r="AW22" s="123">
        <f t="shared" si="2"/>
        <v>0</v>
      </c>
      <c r="AX22" s="123">
        <f t="shared" si="2"/>
        <v>0</v>
      </c>
      <c r="AY22" s="123">
        <f t="shared" si="2"/>
        <v>0</v>
      </c>
      <c r="AZ22" s="123">
        <f t="shared" si="2"/>
        <v>0</v>
      </c>
      <c r="BA22" s="123">
        <f t="shared" si="2"/>
        <v>0</v>
      </c>
      <c r="BB22" s="123"/>
    </row>
    <row r="23" spans="1:54" ht="31.2" x14ac:dyDescent="0.3">
      <c r="A23" s="119" t="s">
        <v>325</v>
      </c>
      <c r="B23" s="120" t="s">
        <v>312</v>
      </c>
      <c r="C23" s="191" t="s">
        <v>313</v>
      </c>
      <c r="D23" s="123">
        <f>D24+D25+D26</f>
        <v>5</v>
      </c>
      <c r="E23" s="202">
        <f t="shared" ref="E23:BA23" si="3">E24</f>
        <v>0</v>
      </c>
      <c r="F23" s="202">
        <f t="shared" si="3"/>
        <v>0</v>
      </c>
      <c r="G23" s="202">
        <f t="shared" si="3"/>
        <v>0</v>
      </c>
      <c r="H23" s="202">
        <f t="shared" si="3"/>
        <v>0</v>
      </c>
      <c r="I23" s="202">
        <f t="shared" si="3"/>
        <v>0</v>
      </c>
      <c r="J23" s="202">
        <f t="shared" si="3"/>
        <v>0</v>
      </c>
      <c r="K23" s="202">
        <f t="shared" si="3"/>
        <v>0</v>
      </c>
      <c r="L23" s="202">
        <f t="shared" si="3"/>
        <v>0</v>
      </c>
      <c r="M23" s="202">
        <f t="shared" si="3"/>
        <v>0</v>
      </c>
      <c r="N23" s="202">
        <f t="shared" si="3"/>
        <v>0</v>
      </c>
      <c r="O23" s="202">
        <f t="shared" si="3"/>
        <v>0</v>
      </c>
      <c r="P23" s="202">
        <f t="shared" si="3"/>
        <v>0</v>
      </c>
      <c r="Q23" s="202">
        <f t="shared" si="3"/>
        <v>0</v>
      </c>
      <c r="R23" s="202">
        <f t="shared" si="3"/>
        <v>0</v>
      </c>
      <c r="S23" s="123">
        <f>S24+S25+S26</f>
        <v>5</v>
      </c>
      <c r="T23" s="202">
        <f t="shared" si="3"/>
        <v>0</v>
      </c>
      <c r="U23" s="202">
        <f t="shared" si="3"/>
        <v>0</v>
      </c>
      <c r="V23" s="202">
        <f t="shared" si="3"/>
        <v>0</v>
      </c>
      <c r="W23" s="202">
        <f t="shared" si="3"/>
        <v>0</v>
      </c>
      <c r="X23" s="202">
        <f t="shared" si="3"/>
        <v>0</v>
      </c>
      <c r="Y23" s="202">
        <f t="shared" si="3"/>
        <v>0</v>
      </c>
      <c r="Z23" s="202">
        <f t="shared" si="3"/>
        <v>0</v>
      </c>
      <c r="AA23" s="202">
        <f t="shared" si="3"/>
        <v>0</v>
      </c>
      <c r="AB23" s="202">
        <f t="shared" si="3"/>
        <v>0</v>
      </c>
      <c r="AC23" s="202">
        <f t="shared" si="3"/>
        <v>0</v>
      </c>
      <c r="AD23" s="202">
        <f t="shared" si="3"/>
        <v>0</v>
      </c>
      <c r="AE23" s="202">
        <f t="shared" si="3"/>
        <v>0</v>
      </c>
      <c r="AF23" s="202">
        <f t="shared" si="3"/>
        <v>0</v>
      </c>
      <c r="AG23" s="202">
        <f t="shared" si="3"/>
        <v>0</v>
      </c>
      <c r="AH23" s="202">
        <f t="shared" si="3"/>
        <v>0</v>
      </c>
      <c r="AI23" s="202">
        <f t="shared" si="3"/>
        <v>0</v>
      </c>
      <c r="AJ23" s="202">
        <f t="shared" si="3"/>
        <v>0</v>
      </c>
      <c r="AK23" s="202">
        <f t="shared" si="3"/>
        <v>0</v>
      </c>
      <c r="AL23" s="202">
        <f t="shared" si="3"/>
        <v>0</v>
      </c>
      <c r="AM23" s="202">
        <f t="shared" si="3"/>
        <v>0</v>
      </c>
      <c r="AN23" s="202">
        <f t="shared" si="3"/>
        <v>0</v>
      </c>
      <c r="AO23" s="202">
        <f t="shared" si="3"/>
        <v>0</v>
      </c>
      <c r="AP23" s="202">
        <f t="shared" si="3"/>
        <v>0</v>
      </c>
      <c r="AQ23" s="202">
        <f t="shared" si="3"/>
        <v>0</v>
      </c>
      <c r="AR23" s="202">
        <f t="shared" si="3"/>
        <v>0</v>
      </c>
      <c r="AS23" s="202">
        <f t="shared" si="3"/>
        <v>0</v>
      </c>
      <c r="AT23" s="202">
        <f t="shared" si="3"/>
        <v>0</v>
      </c>
      <c r="AU23" s="202">
        <f t="shared" si="3"/>
        <v>0</v>
      </c>
      <c r="AV23" s="202">
        <f t="shared" si="3"/>
        <v>0</v>
      </c>
      <c r="AW23" s="202">
        <f t="shared" si="3"/>
        <v>0</v>
      </c>
      <c r="AX23" s="202">
        <f t="shared" si="3"/>
        <v>0</v>
      </c>
      <c r="AY23" s="202">
        <f t="shared" si="3"/>
        <v>0</v>
      </c>
      <c r="AZ23" s="202">
        <f t="shared" si="3"/>
        <v>0</v>
      </c>
      <c r="BA23" s="202">
        <f t="shared" si="3"/>
        <v>0</v>
      </c>
      <c r="BB23" s="202"/>
    </row>
    <row r="24" spans="1:54" s="1" customFormat="1" ht="62.4" x14ac:dyDescent="0.3">
      <c r="A24" s="194" t="s">
        <v>313</v>
      </c>
      <c r="B24" s="91" t="s">
        <v>283</v>
      </c>
      <c r="C24" s="105" t="s">
        <v>272</v>
      </c>
      <c r="D24" s="97">
        <f>I24+N24+S24+X24</f>
        <v>2.69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2.69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207"/>
    </row>
    <row r="25" spans="1:54" s="1" customFormat="1" ht="31.2" x14ac:dyDescent="0.3">
      <c r="A25" s="194" t="s">
        <v>315</v>
      </c>
      <c r="B25" s="91" t="s">
        <v>284</v>
      </c>
      <c r="C25" s="105" t="s">
        <v>274</v>
      </c>
      <c r="D25" s="97">
        <f t="shared" ref="D25:D26" si="4">I25+N25+S25+X25</f>
        <v>2.31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2.31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207"/>
    </row>
    <row r="26" spans="1:54" s="1" customFormat="1" ht="93.6" x14ac:dyDescent="0.3">
      <c r="A26" s="194" t="s">
        <v>316</v>
      </c>
      <c r="B26" s="91" t="s">
        <v>285</v>
      </c>
      <c r="C26" s="105" t="s">
        <v>294</v>
      </c>
      <c r="D26" s="97">
        <f t="shared" si="4"/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207"/>
    </row>
    <row r="27" spans="1:54" x14ac:dyDescent="0.3">
      <c r="A27" s="121" t="s">
        <v>323</v>
      </c>
      <c r="B27" s="128" t="s">
        <v>311</v>
      </c>
      <c r="C27" s="123" t="s">
        <v>314</v>
      </c>
      <c r="D27" s="123">
        <f>SUM(D28:D32)</f>
        <v>0</v>
      </c>
      <c r="E27" s="123">
        <f t="shared" ref="E27:BA27" si="5">SUM(E28:E32)</f>
        <v>0</v>
      </c>
      <c r="F27" s="123">
        <f>F28+F29+F30+F31+F32+F33+F34</f>
        <v>8.3089999999999993</v>
      </c>
      <c r="G27" s="123">
        <f t="shared" si="5"/>
        <v>0</v>
      </c>
      <c r="H27" s="123">
        <f t="shared" si="5"/>
        <v>0</v>
      </c>
      <c r="I27" s="123">
        <f t="shared" si="5"/>
        <v>0</v>
      </c>
      <c r="J27" s="123">
        <f t="shared" si="5"/>
        <v>0</v>
      </c>
      <c r="K27" s="123">
        <f t="shared" si="5"/>
        <v>0</v>
      </c>
      <c r="L27" s="123">
        <f t="shared" si="5"/>
        <v>0</v>
      </c>
      <c r="M27" s="123">
        <f t="shared" si="5"/>
        <v>0</v>
      </c>
      <c r="N27" s="123">
        <f t="shared" si="5"/>
        <v>0</v>
      </c>
      <c r="O27" s="123">
        <f t="shared" si="5"/>
        <v>0</v>
      </c>
      <c r="P27" s="123">
        <f t="shared" si="5"/>
        <v>0</v>
      </c>
      <c r="Q27" s="123">
        <f t="shared" si="5"/>
        <v>0</v>
      </c>
      <c r="R27" s="123">
        <f t="shared" si="5"/>
        <v>0</v>
      </c>
      <c r="S27" s="123">
        <f t="shared" si="5"/>
        <v>0</v>
      </c>
      <c r="T27" s="123">
        <f t="shared" si="5"/>
        <v>0</v>
      </c>
      <c r="U27" s="123">
        <f t="shared" si="5"/>
        <v>0</v>
      </c>
      <c r="V27" s="123">
        <f t="shared" si="5"/>
        <v>0</v>
      </c>
      <c r="W27" s="123">
        <f t="shared" si="5"/>
        <v>0</v>
      </c>
      <c r="X27" s="123">
        <f t="shared" si="5"/>
        <v>0</v>
      </c>
      <c r="Y27" s="123">
        <f t="shared" si="5"/>
        <v>0</v>
      </c>
      <c r="Z27" s="123">
        <f>Z28+Z29+Z30+Z31+Z32+Z33+Z34</f>
        <v>8.3089999999999993</v>
      </c>
      <c r="AA27" s="123">
        <f t="shared" si="5"/>
        <v>0</v>
      </c>
      <c r="AB27" s="123">
        <f t="shared" si="5"/>
        <v>0</v>
      </c>
      <c r="AC27" s="123">
        <f t="shared" si="5"/>
        <v>0</v>
      </c>
      <c r="AD27" s="123">
        <f t="shared" si="5"/>
        <v>0</v>
      </c>
      <c r="AE27" s="123">
        <f t="shared" si="5"/>
        <v>0</v>
      </c>
      <c r="AF27" s="123">
        <f t="shared" si="5"/>
        <v>0</v>
      </c>
      <c r="AG27" s="123">
        <f t="shared" si="5"/>
        <v>0</v>
      </c>
      <c r="AH27" s="123">
        <f t="shared" si="5"/>
        <v>0</v>
      </c>
      <c r="AI27" s="123">
        <f t="shared" si="5"/>
        <v>0</v>
      </c>
      <c r="AJ27" s="123">
        <f t="shared" si="5"/>
        <v>0</v>
      </c>
      <c r="AK27" s="123">
        <f t="shared" si="5"/>
        <v>0</v>
      </c>
      <c r="AL27" s="123">
        <f t="shared" si="5"/>
        <v>0</v>
      </c>
      <c r="AM27" s="123">
        <f t="shared" si="5"/>
        <v>0</v>
      </c>
      <c r="AN27" s="123">
        <f t="shared" si="5"/>
        <v>0</v>
      </c>
      <c r="AO27" s="123">
        <f t="shared" si="5"/>
        <v>0</v>
      </c>
      <c r="AP27" s="123">
        <f t="shared" si="5"/>
        <v>0</v>
      </c>
      <c r="AQ27" s="123">
        <f t="shared" si="5"/>
        <v>0</v>
      </c>
      <c r="AR27" s="123">
        <f t="shared" si="5"/>
        <v>0</v>
      </c>
      <c r="AS27" s="123">
        <f t="shared" si="5"/>
        <v>0</v>
      </c>
      <c r="AT27" s="123">
        <f t="shared" si="5"/>
        <v>0</v>
      </c>
      <c r="AU27" s="123">
        <f t="shared" si="5"/>
        <v>0</v>
      </c>
      <c r="AV27" s="123">
        <f t="shared" si="5"/>
        <v>0</v>
      </c>
      <c r="AW27" s="123">
        <f t="shared" si="5"/>
        <v>0</v>
      </c>
      <c r="AX27" s="123">
        <f t="shared" si="5"/>
        <v>0</v>
      </c>
      <c r="AY27" s="123">
        <f t="shared" si="5"/>
        <v>0</v>
      </c>
      <c r="AZ27" s="123">
        <f t="shared" si="5"/>
        <v>0</v>
      </c>
      <c r="BA27" s="123">
        <f t="shared" si="5"/>
        <v>0</v>
      </c>
      <c r="BB27" s="123"/>
    </row>
    <row r="28" spans="1:54" ht="46.8" x14ac:dyDescent="0.3">
      <c r="A28" s="194" t="s">
        <v>317</v>
      </c>
      <c r="B28" s="91" t="s">
        <v>286</v>
      </c>
      <c r="C28" s="105" t="s">
        <v>165</v>
      </c>
      <c r="D28" s="92">
        <v>0</v>
      </c>
      <c r="E28" s="92">
        <v>0</v>
      </c>
      <c r="F28" s="92">
        <f>K28+P28+U28+Z28</f>
        <v>1.204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1.204</v>
      </c>
      <c r="AA28" s="92">
        <v>0</v>
      </c>
      <c r="AB28" s="92">
        <v>0</v>
      </c>
      <c r="AC28" s="97">
        <v>0</v>
      </c>
      <c r="AD28" s="97">
        <v>0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7">
        <v>0</v>
      </c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106"/>
    </row>
    <row r="29" spans="1:54" ht="31.2" x14ac:dyDescent="0.3">
      <c r="A29" s="194" t="s">
        <v>318</v>
      </c>
      <c r="B29" s="156" t="s">
        <v>287</v>
      </c>
      <c r="C29" s="105" t="s">
        <v>297</v>
      </c>
      <c r="D29" s="92">
        <v>0</v>
      </c>
      <c r="E29" s="92">
        <v>0</v>
      </c>
      <c r="F29" s="92">
        <f t="shared" ref="F29:F34" si="6">K29+P29+U29+Z29</f>
        <v>3.6349999999999998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3.6349999999999998</v>
      </c>
      <c r="AA29" s="92">
        <v>0</v>
      </c>
      <c r="AB29" s="92">
        <v>0</v>
      </c>
      <c r="AC29" s="97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0</v>
      </c>
      <c r="AK29" s="97">
        <v>0</v>
      </c>
      <c r="AL29" s="97">
        <v>0</v>
      </c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106"/>
    </row>
    <row r="30" spans="1:54" x14ac:dyDescent="0.3">
      <c r="A30" s="194" t="s">
        <v>319</v>
      </c>
      <c r="B30" s="30" t="s">
        <v>288</v>
      </c>
      <c r="C30" s="105" t="s">
        <v>180</v>
      </c>
      <c r="D30" s="92">
        <v>0</v>
      </c>
      <c r="E30" s="92">
        <v>0</v>
      </c>
      <c r="F30" s="92">
        <f t="shared" si="6"/>
        <v>0.6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0.6</v>
      </c>
      <c r="AA30" s="92">
        <v>0</v>
      </c>
      <c r="AB30" s="92">
        <v>0</v>
      </c>
      <c r="AC30" s="97">
        <v>0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106"/>
    </row>
    <row r="31" spans="1:54" ht="31.2" x14ac:dyDescent="0.3">
      <c r="A31" s="194" t="s">
        <v>320</v>
      </c>
      <c r="B31" s="156" t="s">
        <v>289</v>
      </c>
      <c r="C31" s="105" t="s">
        <v>181</v>
      </c>
      <c r="D31" s="92">
        <v>0</v>
      </c>
      <c r="E31" s="92">
        <v>0</v>
      </c>
      <c r="F31" s="92">
        <f t="shared" si="6"/>
        <v>0.42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0.42</v>
      </c>
      <c r="AA31" s="92">
        <v>0</v>
      </c>
      <c r="AB31" s="92">
        <v>0</v>
      </c>
      <c r="AC31" s="97">
        <v>0</v>
      </c>
      <c r="AD31" s="97">
        <v>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106"/>
    </row>
    <row r="32" spans="1:54" x14ac:dyDescent="0.3">
      <c r="A32" s="194" t="s">
        <v>324</v>
      </c>
      <c r="B32" s="156" t="s">
        <v>290</v>
      </c>
      <c r="C32" s="105" t="s">
        <v>298</v>
      </c>
      <c r="D32" s="92">
        <v>0</v>
      </c>
      <c r="E32" s="92">
        <v>0</v>
      </c>
      <c r="F32" s="92">
        <f t="shared" si="6"/>
        <v>0.55000000000000004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0.55000000000000004</v>
      </c>
      <c r="AA32" s="92">
        <v>0</v>
      </c>
      <c r="AB32" s="92">
        <v>0</v>
      </c>
      <c r="AC32" s="97">
        <v>0</v>
      </c>
      <c r="AD32" s="97">
        <v>0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7">
        <v>0</v>
      </c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106"/>
    </row>
    <row r="33" spans="1:54" ht="31.2" x14ac:dyDescent="0.3">
      <c r="A33" s="194" t="s">
        <v>321</v>
      </c>
      <c r="B33" s="197" t="s">
        <v>291</v>
      </c>
      <c r="C33" s="157" t="s">
        <v>299</v>
      </c>
      <c r="D33" s="92">
        <v>0</v>
      </c>
      <c r="E33" s="92">
        <v>0</v>
      </c>
      <c r="F33" s="92">
        <f t="shared" si="6"/>
        <v>1.1000000000000001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110">
        <v>1.1000000000000001</v>
      </c>
      <c r="AA33" s="92">
        <v>0</v>
      </c>
      <c r="AB33" s="92">
        <v>0</v>
      </c>
      <c r="AC33" s="97">
        <v>0</v>
      </c>
      <c r="AD33" s="97">
        <v>0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97">
        <v>0</v>
      </c>
      <c r="AK33" s="97">
        <v>0</v>
      </c>
      <c r="AL33" s="97">
        <v>0</v>
      </c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</row>
    <row r="34" spans="1:54" ht="31.2" x14ac:dyDescent="0.3">
      <c r="A34" s="157" t="s">
        <v>322</v>
      </c>
      <c r="B34" s="197" t="s">
        <v>292</v>
      </c>
      <c r="C34" s="157" t="s">
        <v>300</v>
      </c>
      <c r="D34" s="92">
        <v>0</v>
      </c>
      <c r="E34" s="92">
        <v>0</v>
      </c>
      <c r="F34" s="92">
        <f t="shared" si="6"/>
        <v>0.8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110">
        <v>0.8</v>
      </c>
      <c r="AA34" s="92">
        <v>0</v>
      </c>
      <c r="AB34" s="92">
        <v>0</v>
      </c>
      <c r="AC34" s="97">
        <v>0</v>
      </c>
      <c r="AD34" s="97">
        <v>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</row>
    <row r="35" spans="1:54" x14ac:dyDescent="0.3">
      <c r="A35" s="11" t="s">
        <v>309</v>
      </c>
      <c r="D35" s="11" t="s">
        <v>310</v>
      </c>
      <c r="AB35" s="2"/>
    </row>
  </sheetData>
  <mergeCells count="26">
    <mergeCell ref="BB16:BB20"/>
    <mergeCell ref="D18:AB18"/>
    <mergeCell ref="AC18:BA18"/>
    <mergeCell ref="D19:H19"/>
    <mergeCell ref="I19:M19"/>
    <mergeCell ref="N19:R19"/>
    <mergeCell ref="S19:W19"/>
    <mergeCell ref="X19:AB19"/>
    <mergeCell ref="AC19:AG19"/>
    <mergeCell ref="AH19:AL19"/>
    <mergeCell ref="AM19:AQ19"/>
    <mergeCell ref="AR19:AV19"/>
    <mergeCell ref="AW19:BA19"/>
    <mergeCell ref="AC16:BA17"/>
    <mergeCell ref="A13:AB13"/>
    <mergeCell ref="A15:AB15"/>
    <mergeCell ref="A16:A20"/>
    <mergeCell ref="B16:B20"/>
    <mergeCell ref="C16:C20"/>
    <mergeCell ref="D16:AB17"/>
    <mergeCell ref="A12:AB12"/>
    <mergeCell ref="A4:AB4"/>
    <mergeCell ref="A6:AB6"/>
    <mergeCell ref="A7:AB7"/>
    <mergeCell ref="A9:AB9"/>
    <mergeCell ref="A10:AB10"/>
  </mergeCells>
  <printOptions horizontalCentered="1"/>
  <pageMargins left="0.39370078740157483" right="0.39370078740157483" top="0.39370078740157483" bottom="0.19685039370078741" header="0.51181102362204722" footer="0.51181102362204722"/>
  <pageSetup paperSize="9" scale="62" fitToWidth="2" fitToHeight="0" orientation="landscape" r:id="rId1"/>
  <headerFooter differentFirst="1" alignWithMargins="0">
    <oddHeader>&amp;C&amp;P</oddHeader>
  </headerFooter>
  <colBreaks count="1" manualBreakCount="1">
    <brk id="28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V36"/>
  <sheetViews>
    <sheetView view="pageBreakPreview" topLeftCell="A21" zoomScale="60" zoomScaleNormal="60" workbookViewId="0">
      <selection activeCell="D36" sqref="D36"/>
    </sheetView>
  </sheetViews>
  <sheetFormatPr defaultColWidth="9" defaultRowHeight="15.6" x14ac:dyDescent="0.3"/>
  <cols>
    <col min="1" max="1" width="7.19921875" style="11" customWidth="1"/>
    <col min="2" max="2" width="29.8984375" style="11" customWidth="1"/>
    <col min="3" max="3" width="15.3984375" style="11" customWidth="1"/>
    <col min="4" max="6" width="7.19921875" style="11" bestFit="1" customWidth="1"/>
    <col min="7" max="8" width="6.59765625" style="11" customWidth="1"/>
    <col min="9" max="13" width="7.19921875" style="11" bestFit="1" customWidth="1"/>
    <col min="14" max="14" width="6.59765625" style="11" customWidth="1"/>
    <col min="15" max="20" width="7.19921875" style="11" bestFit="1" customWidth="1"/>
    <col min="21" max="22" width="6.59765625" style="11" customWidth="1"/>
    <col min="23" max="27" width="5.59765625" style="11" customWidth="1"/>
    <col min="28" max="29" width="6.59765625" style="11" customWidth="1"/>
    <col min="30" max="34" width="5.59765625" style="11" customWidth="1"/>
    <col min="35" max="36" width="6.59765625" style="11" customWidth="1"/>
    <col min="37" max="41" width="5.59765625" style="11" customWidth="1"/>
    <col min="42" max="43" width="6.59765625" style="11" customWidth="1"/>
    <col min="44" max="48" width="5.59765625" style="11" customWidth="1"/>
    <col min="49" max="50" width="6.59765625" style="11" customWidth="1"/>
    <col min="51" max="52" width="5.59765625" style="11" customWidth="1"/>
    <col min="53" max="53" width="5" style="11" customWidth="1"/>
    <col min="54" max="54" width="5.09765625" style="11" bestFit="1" customWidth="1"/>
    <col min="55" max="55" width="6.59765625" style="11" bestFit="1" customWidth="1"/>
    <col min="56" max="56" width="6.19921875" style="11" customWidth="1"/>
    <col min="57" max="57" width="6" style="11" customWidth="1"/>
    <col min="58" max="58" width="6.59765625" style="11" customWidth="1"/>
    <col min="59" max="59" width="6.3984375" style="11" customWidth="1"/>
    <col min="60" max="60" width="6.19921875" style="11" customWidth="1"/>
    <col min="61" max="61" width="6" style="11" customWidth="1"/>
    <col min="62" max="62" width="6.5" style="11" customWidth="1"/>
    <col min="63" max="63" width="6.8984375" style="11" customWidth="1"/>
    <col min="64" max="64" width="6.59765625" style="11" customWidth="1"/>
    <col min="65" max="67" width="6.5" style="11" customWidth="1"/>
    <col min="68" max="68" width="8.69921875" style="11" customWidth="1"/>
    <col min="69" max="69" width="5.59765625" style="11" customWidth="1"/>
    <col min="70" max="71" width="6.59765625" style="11" customWidth="1"/>
    <col min="72" max="73" width="5.59765625" style="11" customWidth="1"/>
    <col min="74" max="74" width="16.59765625" style="11" customWidth="1"/>
    <col min="75" max="16384" width="9" style="11"/>
  </cols>
  <sheetData>
    <row r="1" spans="1:74" ht="18" x14ac:dyDescent="0.3">
      <c r="W1" s="14"/>
      <c r="X1" s="14"/>
      <c r="Y1" s="19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33" t="s">
        <v>252</v>
      </c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</row>
    <row r="2" spans="1:74" ht="18" x14ac:dyDescent="0.35">
      <c r="W2" s="14"/>
      <c r="X2" s="14"/>
      <c r="Y2" s="19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22" t="s">
        <v>2</v>
      </c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</row>
    <row r="3" spans="1:74" ht="18" x14ac:dyDescent="0.35">
      <c r="W3" s="14"/>
      <c r="X3" s="14"/>
      <c r="Y3" s="19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22" t="s">
        <v>162</v>
      </c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</row>
    <row r="4" spans="1:74" ht="17.399999999999999" x14ac:dyDescent="0.3">
      <c r="A4" s="217" t="s">
        <v>257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</row>
    <row r="5" spans="1:74" x14ac:dyDescent="0.3">
      <c r="W5" s="14"/>
      <c r="X5" s="14"/>
      <c r="Y5" s="19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</row>
    <row r="6" spans="1:74" ht="18.75" customHeight="1" x14ac:dyDescent="0.3">
      <c r="A6" s="218" t="s">
        <v>270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</row>
    <row r="7" spans="1:74" ht="18.75" customHeight="1" x14ac:dyDescent="0.3">
      <c r="A7" s="218" t="s">
        <v>81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</row>
    <row r="8" spans="1:74" ht="17.399999999999999" x14ac:dyDescent="0.3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14"/>
      <c r="X8" s="14"/>
      <c r="Y8" s="19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7.399999999999999" x14ac:dyDescent="0.3">
      <c r="A9" s="216" t="s">
        <v>282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</row>
    <row r="10" spans="1:74" x14ac:dyDescent="0.3">
      <c r="A10" s="219" t="s">
        <v>38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</row>
    <row r="11" spans="1:74" x14ac:dyDescent="0.3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14"/>
      <c r="X11" s="14"/>
      <c r="Y11" s="19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7.399999999999999" x14ac:dyDescent="0.3">
      <c r="A12" s="215" t="s">
        <v>268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</row>
    <row r="13" spans="1:74" x14ac:dyDescent="0.3">
      <c r="A13" s="219" t="s">
        <v>75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</row>
    <row r="14" spans="1:74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3"/>
      <c r="AF14" s="3"/>
      <c r="AG14" s="3"/>
      <c r="AH14" s="3"/>
      <c r="AI14" s="3"/>
      <c r="AJ14" s="3"/>
      <c r="AK14" s="3"/>
      <c r="AL14" s="3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7.399999999999999" x14ac:dyDescent="0.3">
      <c r="A15" s="366" t="s">
        <v>89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</row>
    <row r="16" spans="1:74" ht="15.75" customHeight="1" x14ac:dyDescent="0.3">
      <c r="A16" s="254" t="s">
        <v>62</v>
      </c>
      <c r="B16" s="258" t="s">
        <v>58</v>
      </c>
      <c r="C16" s="258" t="s">
        <v>5</v>
      </c>
      <c r="D16" s="260" t="s">
        <v>45</v>
      </c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 t="s">
        <v>45</v>
      </c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370"/>
      <c r="BV16" s="232" t="s">
        <v>22</v>
      </c>
    </row>
    <row r="17" spans="1:74" ht="15.75" customHeight="1" x14ac:dyDescent="0.3">
      <c r="A17" s="254"/>
      <c r="B17" s="258"/>
      <c r="C17" s="258"/>
      <c r="D17" s="262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371"/>
      <c r="BV17" s="232"/>
    </row>
    <row r="18" spans="1:74" ht="15.75" customHeight="1" x14ac:dyDescent="0.3">
      <c r="A18" s="254"/>
      <c r="B18" s="258"/>
      <c r="C18" s="258"/>
      <c r="D18" s="254" t="s">
        <v>23</v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 t="s">
        <v>24</v>
      </c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32"/>
    </row>
    <row r="19" spans="1:74" ht="30" customHeight="1" x14ac:dyDescent="0.3">
      <c r="A19" s="254"/>
      <c r="B19" s="258"/>
      <c r="C19" s="258"/>
      <c r="D19" s="254" t="s">
        <v>29</v>
      </c>
      <c r="E19" s="254"/>
      <c r="F19" s="254"/>
      <c r="G19" s="254"/>
      <c r="H19" s="254"/>
      <c r="I19" s="254"/>
      <c r="J19" s="254"/>
      <c r="K19" s="254" t="s">
        <v>30</v>
      </c>
      <c r="L19" s="254"/>
      <c r="M19" s="254"/>
      <c r="N19" s="254"/>
      <c r="O19" s="254"/>
      <c r="P19" s="254"/>
      <c r="Q19" s="254"/>
      <c r="R19" s="254" t="s">
        <v>31</v>
      </c>
      <c r="S19" s="254"/>
      <c r="T19" s="254"/>
      <c r="U19" s="254"/>
      <c r="V19" s="254"/>
      <c r="W19" s="254"/>
      <c r="X19" s="254"/>
      <c r="Y19" s="254" t="s">
        <v>32</v>
      </c>
      <c r="Z19" s="254"/>
      <c r="AA19" s="254"/>
      <c r="AB19" s="254"/>
      <c r="AC19" s="254"/>
      <c r="AD19" s="254"/>
      <c r="AE19" s="254"/>
      <c r="AF19" s="254" t="s">
        <v>33</v>
      </c>
      <c r="AG19" s="254"/>
      <c r="AH19" s="254"/>
      <c r="AI19" s="254"/>
      <c r="AJ19" s="254"/>
      <c r="AK19" s="254"/>
      <c r="AL19" s="254"/>
      <c r="AM19" s="254" t="s">
        <v>29</v>
      </c>
      <c r="AN19" s="254"/>
      <c r="AO19" s="254"/>
      <c r="AP19" s="254"/>
      <c r="AQ19" s="254"/>
      <c r="AR19" s="254"/>
      <c r="AS19" s="254"/>
      <c r="AT19" s="254" t="s">
        <v>30</v>
      </c>
      <c r="AU19" s="254"/>
      <c r="AV19" s="254"/>
      <c r="AW19" s="254"/>
      <c r="AX19" s="254"/>
      <c r="AY19" s="254"/>
      <c r="AZ19" s="254"/>
      <c r="BA19" s="254" t="s">
        <v>31</v>
      </c>
      <c r="BB19" s="254"/>
      <c r="BC19" s="254"/>
      <c r="BD19" s="254"/>
      <c r="BE19" s="254"/>
      <c r="BF19" s="254"/>
      <c r="BG19" s="254"/>
      <c r="BH19" s="254" t="s">
        <v>32</v>
      </c>
      <c r="BI19" s="254"/>
      <c r="BJ19" s="254"/>
      <c r="BK19" s="254"/>
      <c r="BL19" s="254"/>
      <c r="BM19" s="254"/>
      <c r="BN19" s="254"/>
      <c r="BO19" s="254" t="s">
        <v>33</v>
      </c>
      <c r="BP19" s="254"/>
      <c r="BQ19" s="254"/>
      <c r="BR19" s="254"/>
      <c r="BS19" s="254"/>
      <c r="BT19" s="254"/>
      <c r="BU19" s="254"/>
      <c r="BV19" s="232"/>
    </row>
    <row r="20" spans="1:74" ht="60.75" customHeight="1" x14ac:dyDescent="0.3">
      <c r="A20" s="254"/>
      <c r="B20" s="258"/>
      <c r="C20" s="258"/>
      <c r="D20" s="50" t="s">
        <v>6</v>
      </c>
      <c r="E20" s="50" t="s">
        <v>7</v>
      </c>
      <c r="F20" s="50" t="s">
        <v>25</v>
      </c>
      <c r="G20" s="50" t="s">
        <v>26</v>
      </c>
      <c r="H20" s="50" t="s">
        <v>12</v>
      </c>
      <c r="I20" s="50" t="s">
        <v>3</v>
      </c>
      <c r="J20" s="211" t="s">
        <v>27</v>
      </c>
      <c r="K20" s="50" t="s">
        <v>6</v>
      </c>
      <c r="L20" s="50" t="s">
        <v>7</v>
      </c>
      <c r="M20" s="50" t="s">
        <v>25</v>
      </c>
      <c r="N20" s="50" t="s">
        <v>26</v>
      </c>
      <c r="O20" s="50" t="s">
        <v>12</v>
      </c>
      <c r="P20" s="50" t="s">
        <v>3</v>
      </c>
      <c r="Q20" s="211" t="s">
        <v>27</v>
      </c>
      <c r="R20" s="50" t="s">
        <v>6</v>
      </c>
      <c r="S20" s="50" t="s">
        <v>7</v>
      </c>
      <c r="T20" s="50" t="s">
        <v>25</v>
      </c>
      <c r="U20" s="50" t="s">
        <v>26</v>
      </c>
      <c r="V20" s="50" t="s">
        <v>12</v>
      </c>
      <c r="W20" s="50" t="s">
        <v>3</v>
      </c>
      <c r="X20" s="211" t="s">
        <v>27</v>
      </c>
      <c r="Y20" s="50" t="s">
        <v>6</v>
      </c>
      <c r="Z20" s="50" t="s">
        <v>7</v>
      </c>
      <c r="AA20" s="50" t="s">
        <v>25</v>
      </c>
      <c r="AB20" s="50" t="s">
        <v>26</v>
      </c>
      <c r="AC20" s="50" t="s">
        <v>12</v>
      </c>
      <c r="AD20" s="50" t="s">
        <v>3</v>
      </c>
      <c r="AE20" s="211" t="s">
        <v>27</v>
      </c>
      <c r="AF20" s="50" t="s">
        <v>6</v>
      </c>
      <c r="AG20" s="50" t="s">
        <v>7</v>
      </c>
      <c r="AH20" s="50" t="s">
        <v>25</v>
      </c>
      <c r="AI20" s="50" t="s">
        <v>26</v>
      </c>
      <c r="AJ20" s="50" t="s">
        <v>12</v>
      </c>
      <c r="AK20" s="50" t="s">
        <v>3</v>
      </c>
      <c r="AL20" s="211" t="s">
        <v>27</v>
      </c>
      <c r="AM20" s="50" t="s">
        <v>6</v>
      </c>
      <c r="AN20" s="50" t="s">
        <v>7</v>
      </c>
      <c r="AO20" s="50" t="s">
        <v>25</v>
      </c>
      <c r="AP20" s="50" t="s">
        <v>26</v>
      </c>
      <c r="AQ20" s="50" t="s">
        <v>12</v>
      </c>
      <c r="AR20" s="50" t="s">
        <v>3</v>
      </c>
      <c r="AS20" s="211" t="s">
        <v>27</v>
      </c>
      <c r="AT20" s="50" t="s">
        <v>6</v>
      </c>
      <c r="AU20" s="50" t="s">
        <v>7</v>
      </c>
      <c r="AV20" s="50" t="s">
        <v>25</v>
      </c>
      <c r="AW20" s="50" t="s">
        <v>26</v>
      </c>
      <c r="AX20" s="50" t="s">
        <v>12</v>
      </c>
      <c r="AY20" s="50" t="s">
        <v>3</v>
      </c>
      <c r="AZ20" s="211" t="s">
        <v>27</v>
      </c>
      <c r="BA20" s="50" t="s">
        <v>6</v>
      </c>
      <c r="BB20" s="50" t="s">
        <v>7</v>
      </c>
      <c r="BC20" s="50" t="s">
        <v>25</v>
      </c>
      <c r="BD20" s="50" t="s">
        <v>26</v>
      </c>
      <c r="BE20" s="50" t="s">
        <v>12</v>
      </c>
      <c r="BF20" s="50" t="s">
        <v>3</v>
      </c>
      <c r="BG20" s="211" t="s">
        <v>27</v>
      </c>
      <c r="BH20" s="50" t="s">
        <v>6</v>
      </c>
      <c r="BI20" s="50" t="s">
        <v>7</v>
      </c>
      <c r="BJ20" s="50" t="s">
        <v>25</v>
      </c>
      <c r="BK20" s="50" t="s">
        <v>26</v>
      </c>
      <c r="BL20" s="50" t="s">
        <v>12</v>
      </c>
      <c r="BM20" s="50" t="s">
        <v>3</v>
      </c>
      <c r="BN20" s="211" t="s">
        <v>27</v>
      </c>
      <c r="BO20" s="50" t="s">
        <v>6</v>
      </c>
      <c r="BP20" s="50" t="s">
        <v>7</v>
      </c>
      <c r="BQ20" s="50" t="s">
        <v>25</v>
      </c>
      <c r="BR20" s="50" t="s">
        <v>26</v>
      </c>
      <c r="BS20" s="50" t="s">
        <v>12</v>
      </c>
      <c r="BT20" s="50" t="s">
        <v>3</v>
      </c>
      <c r="BU20" s="211" t="s">
        <v>27</v>
      </c>
      <c r="BV20" s="232"/>
    </row>
    <row r="21" spans="1:74" x14ac:dyDescent="0.3">
      <c r="A21" s="207">
        <v>1</v>
      </c>
      <c r="B21" s="207">
        <v>2</v>
      </c>
      <c r="C21" s="207">
        <v>3</v>
      </c>
      <c r="D21" s="207">
        <v>4</v>
      </c>
      <c r="E21" s="207">
        <v>5</v>
      </c>
      <c r="F21" s="207">
        <v>6</v>
      </c>
      <c r="G21" s="207">
        <v>7</v>
      </c>
      <c r="H21" s="207">
        <v>8</v>
      </c>
      <c r="I21" s="207">
        <v>9</v>
      </c>
      <c r="J21" s="207">
        <v>10</v>
      </c>
      <c r="K21" s="207">
        <v>11</v>
      </c>
      <c r="L21" s="207">
        <v>12</v>
      </c>
      <c r="M21" s="207">
        <v>13</v>
      </c>
      <c r="N21" s="207">
        <v>14</v>
      </c>
      <c r="O21" s="207">
        <v>15</v>
      </c>
      <c r="P21" s="207">
        <v>16</v>
      </c>
      <c r="Q21" s="207">
        <v>17</v>
      </c>
      <c r="R21" s="207">
        <v>18</v>
      </c>
      <c r="S21" s="207">
        <v>19</v>
      </c>
      <c r="T21" s="207">
        <v>20</v>
      </c>
      <c r="U21" s="207">
        <v>21</v>
      </c>
      <c r="V21" s="207">
        <v>22</v>
      </c>
      <c r="W21" s="207">
        <v>23</v>
      </c>
      <c r="X21" s="207">
        <v>24</v>
      </c>
      <c r="Y21" s="207">
        <v>25</v>
      </c>
      <c r="Z21" s="207">
        <v>26</v>
      </c>
      <c r="AA21" s="207">
        <v>27</v>
      </c>
      <c r="AB21" s="207">
        <v>28</v>
      </c>
      <c r="AC21" s="207">
        <v>29</v>
      </c>
      <c r="AD21" s="207">
        <v>30</v>
      </c>
      <c r="AE21" s="207">
        <v>31</v>
      </c>
      <c r="AF21" s="207">
        <v>32</v>
      </c>
      <c r="AG21" s="207">
        <v>33</v>
      </c>
      <c r="AH21" s="207">
        <v>34</v>
      </c>
      <c r="AI21" s="207">
        <v>35</v>
      </c>
      <c r="AJ21" s="207">
        <v>36</v>
      </c>
      <c r="AK21" s="207">
        <v>37</v>
      </c>
      <c r="AL21" s="207">
        <v>38</v>
      </c>
      <c r="AM21" s="207">
        <v>39</v>
      </c>
      <c r="AN21" s="207">
        <v>40</v>
      </c>
      <c r="AO21" s="207">
        <v>41</v>
      </c>
      <c r="AP21" s="207">
        <v>42</v>
      </c>
      <c r="AQ21" s="207">
        <v>43</v>
      </c>
      <c r="AR21" s="207">
        <v>44</v>
      </c>
      <c r="AS21" s="207">
        <v>45</v>
      </c>
      <c r="AT21" s="207">
        <v>46</v>
      </c>
      <c r="AU21" s="207">
        <v>47</v>
      </c>
      <c r="AV21" s="207">
        <v>48</v>
      </c>
      <c r="AW21" s="207">
        <v>49</v>
      </c>
      <c r="AX21" s="207">
        <v>50</v>
      </c>
      <c r="AY21" s="207">
        <v>51</v>
      </c>
      <c r="AZ21" s="207">
        <v>52</v>
      </c>
      <c r="BA21" s="207">
        <v>53</v>
      </c>
      <c r="BB21" s="207">
        <v>54</v>
      </c>
      <c r="BC21" s="207">
        <v>55</v>
      </c>
      <c r="BD21" s="207">
        <v>56</v>
      </c>
      <c r="BE21" s="207">
        <v>57</v>
      </c>
      <c r="BF21" s="207">
        <v>58</v>
      </c>
      <c r="BG21" s="207">
        <v>59</v>
      </c>
      <c r="BH21" s="207">
        <v>60</v>
      </c>
      <c r="BI21" s="207">
        <v>61</v>
      </c>
      <c r="BJ21" s="207">
        <v>62</v>
      </c>
      <c r="BK21" s="207">
        <v>63</v>
      </c>
      <c r="BL21" s="207">
        <v>64</v>
      </c>
      <c r="BM21" s="207">
        <v>65</v>
      </c>
      <c r="BN21" s="207">
        <v>66</v>
      </c>
      <c r="BO21" s="207">
        <v>67</v>
      </c>
      <c r="BP21" s="207">
        <v>68</v>
      </c>
      <c r="BQ21" s="207">
        <v>69</v>
      </c>
      <c r="BR21" s="207">
        <v>70</v>
      </c>
      <c r="BS21" s="207">
        <v>71</v>
      </c>
      <c r="BT21" s="207">
        <v>72</v>
      </c>
      <c r="BU21" s="207">
        <v>73</v>
      </c>
      <c r="BV21" s="207">
        <v>74</v>
      </c>
    </row>
    <row r="22" spans="1:74" ht="30" customHeight="1" x14ac:dyDescent="0.3">
      <c r="A22" s="202"/>
      <c r="B22" s="202" t="s">
        <v>273</v>
      </c>
      <c r="C22" s="123"/>
      <c r="D22" s="123">
        <f>D23+D27</f>
        <v>5</v>
      </c>
      <c r="E22" s="123">
        <f t="shared" ref="E22:BP22" si="0">E23+E27</f>
        <v>0</v>
      </c>
      <c r="F22" s="123">
        <f t="shared" si="0"/>
        <v>7.1049999999999995</v>
      </c>
      <c r="G22" s="123">
        <f t="shared" si="0"/>
        <v>0</v>
      </c>
      <c r="H22" s="123">
        <f t="shared" si="0"/>
        <v>1.204</v>
      </c>
      <c r="I22" s="123">
        <f t="shared" si="0"/>
        <v>0</v>
      </c>
      <c r="J22" s="123">
        <f t="shared" si="0"/>
        <v>0</v>
      </c>
      <c r="K22" s="123">
        <f t="shared" si="0"/>
        <v>0</v>
      </c>
      <c r="L22" s="123">
        <f t="shared" si="0"/>
        <v>0</v>
      </c>
      <c r="M22" s="123">
        <f t="shared" si="0"/>
        <v>0</v>
      </c>
      <c r="N22" s="123">
        <f t="shared" si="0"/>
        <v>0</v>
      </c>
      <c r="O22" s="123">
        <f t="shared" si="0"/>
        <v>0</v>
      </c>
      <c r="P22" s="123">
        <f t="shared" si="0"/>
        <v>0</v>
      </c>
      <c r="Q22" s="123">
        <f t="shared" si="0"/>
        <v>0</v>
      </c>
      <c r="R22" s="123">
        <f t="shared" si="0"/>
        <v>0</v>
      </c>
      <c r="S22" s="123">
        <f t="shared" si="0"/>
        <v>0</v>
      </c>
      <c r="T22" s="123">
        <f t="shared" si="0"/>
        <v>0</v>
      </c>
      <c r="U22" s="123">
        <f t="shared" si="0"/>
        <v>0</v>
      </c>
      <c r="V22" s="123">
        <f t="shared" si="0"/>
        <v>0</v>
      </c>
      <c r="W22" s="123">
        <f t="shared" si="0"/>
        <v>0</v>
      </c>
      <c r="X22" s="123">
        <f t="shared" si="0"/>
        <v>0</v>
      </c>
      <c r="Y22" s="123">
        <f t="shared" si="0"/>
        <v>5</v>
      </c>
      <c r="Z22" s="123">
        <f t="shared" si="0"/>
        <v>0</v>
      </c>
      <c r="AA22" s="123">
        <f t="shared" si="0"/>
        <v>0</v>
      </c>
      <c r="AB22" s="123">
        <f t="shared" si="0"/>
        <v>0</v>
      </c>
      <c r="AC22" s="123">
        <f t="shared" si="0"/>
        <v>0</v>
      </c>
      <c r="AD22" s="123">
        <f t="shared" si="0"/>
        <v>0</v>
      </c>
      <c r="AE22" s="123">
        <f t="shared" si="0"/>
        <v>0</v>
      </c>
      <c r="AF22" s="123">
        <f t="shared" si="0"/>
        <v>0</v>
      </c>
      <c r="AG22" s="123">
        <f t="shared" si="0"/>
        <v>0</v>
      </c>
      <c r="AH22" s="123">
        <f t="shared" si="0"/>
        <v>7.1049999999999995</v>
      </c>
      <c r="AI22" s="123">
        <f t="shared" si="0"/>
        <v>0</v>
      </c>
      <c r="AJ22" s="123">
        <f t="shared" si="0"/>
        <v>1.204</v>
      </c>
      <c r="AK22" s="123">
        <f t="shared" si="0"/>
        <v>0</v>
      </c>
      <c r="AL22" s="123">
        <f t="shared" si="0"/>
        <v>0</v>
      </c>
      <c r="AM22" s="123">
        <f t="shared" si="0"/>
        <v>0</v>
      </c>
      <c r="AN22" s="123">
        <f t="shared" si="0"/>
        <v>0</v>
      </c>
      <c r="AO22" s="123">
        <f t="shared" si="0"/>
        <v>0</v>
      </c>
      <c r="AP22" s="123">
        <f t="shared" si="0"/>
        <v>0</v>
      </c>
      <c r="AQ22" s="123">
        <f t="shared" si="0"/>
        <v>0</v>
      </c>
      <c r="AR22" s="123">
        <f t="shared" si="0"/>
        <v>0</v>
      </c>
      <c r="AS22" s="123">
        <f t="shared" si="0"/>
        <v>0</v>
      </c>
      <c r="AT22" s="123">
        <f t="shared" si="0"/>
        <v>0</v>
      </c>
      <c r="AU22" s="123">
        <f t="shared" si="0"/>
        <v>0</v>
      </c>
      <c r="AV22" s="123">
        <f t="shared" si="0"/>
        <v>0</v>
      </c>
      <c r="AW22" s="123">
        <f t="shared" si="0"/>
        <v>0</v>
      </c>
      <c r="AX22" s="123">
        <f t="shared" si="0"/>
        <v>0</v>
      </c>
      <c r="AY22" s="123">
        <f t="shared" si="0"/>
        <v>0</v>
      </c>
      <c r="AZ22" s="123">
        <f t="shared" si="0"/>
        <v>0</v>
      </c>
      <c r="BA22" s="123">
        <f t="shared" si="0"/>
        <v>0</v>
      </c>
      <c r="BB22" s="123">
        <f t="shared" si="0"/>
        <v>0</v>
      </c>
      <c r="BC22" s="123">
        <f t="shared" si="0"/>
        <v>0</v>
      </c>
      <c r="BD22" s="123">
        <f t="shared" si="0"/>
        <v>0</v>
      </c>
      <c r="BE22" s="123">
        <f t="shared" si="0"/>
        <v>0</v>
      </c>
      <c r="BF22" s="123">
        <f t="shared" si="0"/>
        <v>0</v>
      </c>
      <c r="BG22" s="123">
        <f t="shared" si="0"/>
        <v>0</v>
      </c>
      <c r="BH22" s="123">
        <f t="shared" si="0"/>
        <v>0</v>
      </c>
      <c r="BI22" s="123">
        <f t="shared" si="0"/>
        <v>0</v>
      </c>
      <c r="BJ22" s="123">
        <f t="shared" si="0"/>
        <v>0</v>
      </c>
      <c r="BK22" s="123">
        <f t="shared" si="0"/>
        <v>0</v>
      </c>
      <c r="BL22" s="123">
        <f t="shared" si="0"/>
        <v>0</v>
      </c>
      <c r="BM22" s="123">
        <f t="shared" si="0"/>
        <v>0</v>
      </c>
      <c r="BN22" s="123">
        <f t="shared" si="0"/>
        <v>0</v>
      </c>
      <c r="BO22" s="123">
        <f t="shared" si="0"/>
        <v>0</v>
      </c>
      <c r="BP22" s="123">
        <f t="shared" si="0"/>
        <v>0</v>
      </c>
      <c r="BQ22" s="123">
        <f t="shared" ref="BQ22:BU22" si="1">BQ23+BQ27</f>
        <v>0</v>
      </c>
      <c r="BR22" s="123">
        <f t="shared" si="1"/>
        <v>0</v>
      </c>
      <c r="BS22" s="123">
        <f t="shared" si="1"/>
        <v>0</v>
      </c>
      <c r="BT22" s="123">
        <f t="shared" si="1"/>
        <v>0</v>
      </c>
      <c r="BU22" s="123">
        <f t="shared" si="1"/>
        <v>0</v>
      </c>
      <c r="BV22" s="123"/>
    </row>
    <row r="23" spans="1:74" ht="51" customHeight="1" x14ac:dyDescent="0.3">
      <c r="A23" s="119" t="s">
        <v>325</v>
      </c>
      <c r="B23" s="120" t="s">
        <v>312</v>
      </c>
      <c r="C23" s="191" t="s">
        <v>313</v>
      </c>
      <c r="D23" s="123">
        <f>D24+D25+D26</f>
        <v>5</v>
      </c>
      <c r="E23" s="202">
        <f t="shared" ref="E23:BP23" si="2">E24</f>
        <v>0</v>
      </c>
      <c r="F23" s="202">
        <f t="shared" si="2"/>
        <v>0</v>
      </c>
      <c r="G23" s="202">
        <f t="shared" si="2"/>
        <v>0</v>
      </c>
      <c r="H23" s="202">
        <f t="shared" si="2"/>
        <v>0</v>
      </c>
      <c r="I23" s="202">
        <f t="shared" si="2"/>
        <v>0</v>
      </c>
      <c r="J23" s="202">
        <f t="shared" si="2"/>
        <v>0</v>
      </c>
      <c r="K23" s="202">
        <f t="shared" si="2"/>
        <v>0</v>
      </c>
      <c r="L23" s="202">
        <f t="shared" si="2"/>
        <v>0</v>
      </c>
      <c r="M23" s="202">
        <f t="shared" si="2"/>
        <v>0</v>
      </c>
      <c r="N23" s="202">
        <f t="shared" si="2"/>
        <v>0</v>
      </c>
      <c r="O23" s="202">
        <f t="shared" si="2"/>
        <v>0</v>
      </c>
      <c r="P23" s="202">
        <f t="shared" si="2"/>
        <v>0</v>
      </c>
      <c r="Q23" s="202">
        <f t="shared" si="2"/>
        <v>0</v>
      </c>
      <c r="R23" s="202">
        <f t="shared" si="2"/>
        <v>0</v>
      </c>
      <c r="S23" s="202">
        <f t="shared" si="2"/>
        <v>0</v>
      </c>
      <c r="T23" s="202">
        <f t="shared" si="2"/>
        <v>0</v>
      </c>
      <c r="U23" s="202">
        <f t="shared" si="2"/>
        <v>0</v>
      </c>
      <c r="V23" s="202">
        <f t="shared" si="2"/>
        <v>0</v>
      </c>
      <c r="W23" s="202">
        <f t="shared" si="2"/>
        <v>0</v>
      </c>
      <c r="X23" s="202">
        <f t="shared" si="2"/>
        <v>0</v>
      </c>
      <c r="Y23" s="123">
        <f>Y24+Y25+Y26</f>
        <v>5</v>
      </c>
      <c r="Z23" s="202">
        <f t="shared" si="2"/>
        <v>0</v>
      </c>
      <c r="AA23" s="202">
        <f t="shared" si="2"/>
        <v>0</v>
      </c>
      <c r="AB23" s="202">
        <f t="shared" si="2"/>
        <v>0</v>
      </c>
      <c r="AC23" s="202">
        <f t="shared" si="2"/>
        <v>0</v>
      </c>
      <c r="AD23" s="202">
        <f t="shared" si="2"/>
        <v>0</v>
      </c>
      <c r="AE23" s="202">
        <f t="shared" si="2"/>
        <v>0</v>
      </c>
      <c r="AF23" s="202">
        <f t="shared" si="2"/>
        <v>0</v>
      </c>
      <c r="AG23" s="202">
        <f t="shared" si="2"/>
        <v>0</v>
      </c>
      <c r="AH23" s="202">
        <f t="shared" si="2"/>
        <v>0</v>
      </c>
      <c r="AI23" s="202">
        <f t="shared" si="2"/>
        <v>0</v>
      </c>
      <c r="AJ23" s="202">
        <f t="shared" si="2"/>
        <v>0</v>
      </c>
      <c r="AK23" s="202">
        <f t="shared" si="2"/>
        <v>0</v>
      </c>
      <c r="AL23" s="202">
        <f t="shared" si="2"/>
        <v>0</v>
      </c>
      <c r="AM23" s="202">
        <f t="shared" si="2"/>
        <v>0</v>
      </c>
      <c r="AN23" s="202">
        <f t="shared" si="2"/>
        <v>0</v>
      </c>
      <c r="AO23" s="202">
        <f t="shared" si="2"/>
        <v>0</v>
      </c>
      <c r="AP23" s="202">
        <f t="shared" si="2"/>
        <v>0</v>
      </c>
      <c r="AQ23" s="202">
        <f t="shared" si="2"/>
        <v>0</v>
      </c>
      <c r="AR23" s="202">
        <f t="shared" si="2"/>
        <v>0</v>
      </c>
      <c r="AS23" s="202">
        <f t="shared" si="2"/>
        <v>0</v>
      </c>
      <c r="AT23" s="202">
        <f t="shared" si="2"/>
        <v>0</v>
      </c>
      <c r="AU23" s="202">
        <f t="shared" si="2"/>
        <v>0</v>
      </c>
      <c r="AV23" s="202">
        <f t="shared" si="2"/>
        <v>0</v>
      </c>
      <c r="AW23" s="202">
        <f t="shared" si="2"/>
        <v>0</v>
      </c>
      <c r="AX23" s="202">
        <f t="shared" si="2"/>
        <v>0</v>
      </c>
      <c r="AY23" s="202">
        <f t="shared" si="2"/>
        <v>0</v>
      </c>
      <c r="AZ23" s="202">
        <f t="shared" si="2"/>
        <v>0</v>
      </c>
      <c r="BA23" s="202">
        <f t="shared" si="2"/>
        <v>0</v>
      </c>
      <c r="BB23" s="202">
        <f t="shared" si="2"/>
        <v>0</v>
      </c>
      <c r="BC23" s="202">
        <f t="shared" si="2"/>
        <v>0</v>
      </c>
      <c r="BD23" s="202">
        <f t="shared" si="2"/>
        <v>0</v>
      </c>
      <c r="BE23" s="202">
        <f t="shared" si="2"/>
        <v>0</v>
      </c>
      <c r="BF23" s="202">
        <f t="shared" si="2"/>
        <v>0</v>
      </c>
      <c r="BG23" s="202">
        <f t="shared" si="2"/>
        <v>0</v>
      </c>
      <c r="BH23" s="202">
        <f t="shared" si="2"/>
        <v>0</v>
      </c>
      <c r="BI23" s="202">
        <f t="shared" si="2"/>
        <v>0</v>
      </c>
      <c r="BJ23" s="202">
        <f t="shared" si="2"/>
        <v>0</v>
      </c>
      <c r="BK23" s="202">
        <f t="shared" si="2"/>
        <v>0</v>
      </c>
      <c r="BL23" s="202">
        <f t="shared" si="2"/>
        <v>0</v>
      </c>
      <c r="BM23" s="202">
        <f t="shared" si="2"/>
        <v>0</v>
      </c>
      <c r="BN23" s="202">
        <f t="shared" si="2"/>
        <v>0</v>
      </c>
      <c r="BO23" s="202">
        <f t="shared" si="2"/>
        <v>0</v>
      </c>
      <c r="BP23" s="202">
        <f t="shared" si="2"/>
        <v>0</v>
      </c>
      <c r="BQ23" s="202">
        <f t="shared" ref="BQ23:BU23" si="3">BQ24</f>
        <v>0</v>
      </c>
      <c r="BR23" s="202">
        <f t="shared" si="3"/>
        <v>0</v>
      </c>
      <c r="BS23" s="202">
        <f t="shared" si="3"/>
        <v>0</v>
      </c>
      <c r="BT23" s="202">
        <f t="shared" si="3"/>
        <v>0</v>
      </c>
      <c r="BU23" s="202">
        <f t="shared" si="3"/>
        <v>0</v>
      </c>
      <c r="BV23" s="202"/>
    </row>
    <row r="24" spans="1:74" s="115" customFormat="1" ht="78" x14ac:dyDescent="0.3">
      <c r="A24" s="194" t="s">
        <v>313</v>
      </c>
      <c r="B24" s="91" t="s">
        <v>283</v>
      </c>
      <c r="C24" s="105" t="s">
        <v>272</v>
      </c>
      <c r="D24" s="97">
        <v>2.69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2.69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f>AT24+BA24+BH24+BO24</f>
        <v>0</v>
      </c>
      <c r="AN24" s="97">
        <v>0</v>
      </c>
      <c r="AO24" s="97">
        <f>AV24+BC24+BJ24+BQ24</f>
        <v>0</v>
      </c>
      <c r="AP24" s="97">
        <v>0</v>
      </c>
      <c r="AQ24" s="97">
        <v>0</v>
      </c>
      <c r="AR24" s="97">
        <v>0</v>
      </c>
      <c r="AS24" s="97">
        <v>0</v>
      </c>
      <c r="AT24" s="97">
        <v>0</v>
      </c>
      <c r="AU24" s="97">
        <v>0</v>
      </c>
      <c r="AV24" s="97">
        <v>0</v>
      </c>
      <c r="AW24" s="97">
        <v>0</v>
      </c>
      <c r="AX24" s="97">
        <v>0</v>
      </c>
      <c r="AY24" s="97">
        <v>0</v>
      </c>
      <c r="AZ24" s="97">
        <v>0</v>
      </c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117"/>
    </row>
    <row r="25" spans="1:74" s="115" customFormat="1" ht="46.8" x14ac:dyDescent="0.3">
      <c r="A25" s="194" t="s">
        <v>315</v>
      </c>
      <c r="B25" s="91" t="s">
        <v>284</v>
      </c>
      <c r="C25" s="105" t="s">
        <v>274</v>
      </c>
      <c r="D25" s="97">
        <v>2.31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  <c r="Y25" s="97">
        <v>2.31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f t="shared" ref="AM25:AM26" si="4">AT25+BA25+BH25+BO25</f>
        <v>0</v>
      </c>
      <c r="AN25" s="97">
        <v>0</v>
      </c>
      <c r="AO25" s="97">
        <f t="shared" ref="AO25:AO26" si="5">AV25+BC25+BJ25+BQ25</f>
        <v>0</v>
      </c>
      <c r="AP25" s="97">
        <v>0</v>
      </c>
      <c r="AQ25" s="97">
        <v>0</v>
      </c>
      <c r="AR25" s="97">
        <v>0</v>
      </c>
      <c r="AS25" s="97">
        <v>0</v>
      </c>
      <c r="AT25" s="97">
        <v>0</v>
      </c>
      <c r="AU25" s="97">
        <v>0</v>
      </c>
      <c r="AV25" s="97">
        <v>0</v>
      </c>
      <c r="AW25" s="97">
        <v>0</v>
      </c>
      <c r="AX25" s="97">
        <v>0</v>
      </c>
      <c r="AY25" s="97">
        <v>0</v>
      </c>
      <c r="AZ25" s="97">
        <v>0</v>
      </c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117"/>
    </row>
    <row r="26" spans="1:74" s="115" customFormat="1" ht="140.4" x14ac:dyDescent="0.3">
      <c r="A26" s="194" t="s">
        <v>316</v>
      </c>
      <c r="B26" s="91" t="s">
        <v>285</v>
      </c>
      <c r="C26" s="105" t="s">
        <v>294</v>
      </c>
      <c r="D26" s="97">
        <f t="shared" ref="D26" si="6">I26+N26+S26+X26</f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97">
        <f t="shared" ref="Y26" si="7">AD26+AI26+AN26+AS26</f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f t="shared" si="4"/>
        <v>0</v>
      </c>
      <c r="AN26" s="97">
        <v>0</v>
      </c>
      <c r="AO26" s="97">
        <f t="shared" si="5"/>
        <v>0</v>
      </c>
      <c r="AP26" s="97">
        <v>0</v>
      </c>
      <c r="AQ26" s="97">
        <v>0</v>
      </c>
      <c r="AR26" s="97">
        <v>0</v>
      </c>
      <c r="AS26" s="97">
        <v>0</v>
      </c>
      <c r="AT26" s="97">
        <v>0</v>
      </c>
      <c r="AU26" s="97">
        <v>0</v>
      </c>
      <c r="AV26" s="97">
        <v>0</v>
      </c>
      <c r="AW26" s="97">
        <v>0</v>
      </c>
      <c r="AX26" s="97">
        <v>0</v>
      </c>
      <c r="AY26" s="97">
        <v>0</v>
      </c>
      <c r="AZ26" s="97">
        <v>0</v>
      </c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117"/>
    </row>
    <row r="27" spans="1:74" ht="39.75" customHeight="1" x14ac:dyDescent="0.3">
      <c r="A27" s="121" t="s">
        <v>323</v>
      </c>
      <c r="B27" s="128" t="s">
        <v>311</v>
      </c>
      <c r="C27" s="123" t="s">
        <v>314</v>
      </c>
      <c r="D27" s="123">
        <f>SUM(D28:D32)</f>
        <v>0</v>
      </c>
      <c r="E27" s="123">
        <f t="shared" ref="E27:BP27" si="8">SUM(E28:E32)</f>
        <v>0</v>
      </c>
      <c r="F27" s="123">
        <f>SUM(F28:F34)</f>
        <v>7.1049999999999995</v>
      </c>
      <c r="G27" s="123">
        <f t="shared" si="8"/>
        <v>0</v>
      </c>
      <c r="H27" s="123">
        <f t="shared" si="8"/>
        <v>1.204</v>
      </c>
      <c r="I27" s="123">
        <f t="shared" si="8"/>
        <v>0</v>
      </c>
      <c r="J27" s="123">
        <f t="shared" si="8"/>
        <v>0</v>
      </c>
      <c r="K27" s="123">
        <f t="shared" si="8"/>
        <v>0</v>
      </c>
      <c r="L27" s="123">
        <f t="shared" si="8"/>
        <v>0</v>
      </c>
      <c r="M27" s="123">
        <f t="shared" si="8"/>
        <v>0</v>
      </c>
      <c r="N27" s="123">
        <f t="shared" si="8"/>
        <v>0</v>
      </c>
      <c r="O27" s="123">
        <f t="shared" si="8"/>
        <v>0</v>
      </c>
      <c r="P27" s="123">
        <f t="shared" si="8"/>
        <v>0</v>
      </c>
      <c r="Q27" s="123">
        <f t="shared" si="8"/>
        <v>0</v>
      </c>
      <c r="R27" s="123">
        <f t="shared" si="8"/>
        <v>0</v>
      </c>
      <c r="S27" s="123">
        <f t="shared" si="8"/>
        <v>0</v>
      </c>
      <c r="T27" s="123">
        <f t="shared" si="8"/>
        <v>0</v>
      </c>
      <c r="U27" s="123">
        <f t="shared" si="8"/>
        <v>0</v>
      </c>
      <c r="V27" s="123">
        <f t="shared" si="8"/>
        <v>0</v>
      </c>
      <c r="W27" s="123">
        <f t="shared" si="8"/>
        <v>0</v>
      </c>
      <c r="X27" s="123">
        <f t="shared" si="8"/>
        <v>0</v>
      </c>
      <c r="Y27" s="123">
        <f t="shared" si="8"/>
        <v>0</v>
      </c>
      <c r="Z27" s="123">
        <f t="shared" si="8"/>
        <v>0</v>
      </c>
      <c r="AA27" s="123">
        <f t="shared" si="8"/>
        <v>0</v>
      </c>
      <c r="AB27" s="123">
        <f t="shared" si="8"/>
        <v>0</v>
      </c>
      <c r="AC27" s="123">
        <f t="shared" si="8"/>
        <v>0</v>
      </c>
      <c r="AD27" s="123">
        <f t="shared" si="8"/>
        <v>0</v>
      </c>
      <c r="AE27" s="123">
        <f t="shared" si="8"/>
        <v>0</v>
      </c>
      <c r="AF27" s="123">
        <f t="shared" si="8"/>
        <v>0</v>
      </c>
      <c r="AG27" s="123">
        <f t="shared" si="8"/>
        <v>0</v>
      </c>
      <c r="AH27" s="123">
        <f>SUM(AH28:AH34)</f>
        <v>7.1049999999999995</v>
      </c>
      <c r="AI27" s="123">
        <f t="shared" si="8"/>
        <v>0</v>
      </c>
      <c r="AJ27" s="123">
        <f>SUM(AJ28:AJ34)</f>
        <v>1.204</v>
      </c>
      <c r="AK27" s="123">
        <f t="shared" si="8"/>
        <v>0</v>
      </c>
      <c r="AL27" s="123">
        <f t="shared" si="8"/>
        <v>0</v>
      </c>
      <c r="AM27" s="123">
        <f t="shared" si="8"/>
        <v>0</v>
      </c>
      <c r="AN27" s="123">
        <f t="shared" si="8"/>
        <v>0</v>
      </c>
      <c r="AO27" s="123">
        <f t="shared" si="8"/>
        <v>0</v>
      </c>
      <c r="AP27" s="123">
        <f t="shared" si="8"/>
        <v>0</v>
      </c>
      <c r="AQ27" s="123">
        <f t="shared" si="8"/>
        <v>0</v>
      </c>
      <c r="AR27" s="123">
        <f t="shared" si="8"/>
        <v>0</v>
      </c>
      <c r="AS27" s="123">
        <f t="shared" si="8"/>
        <v>0</v>
      </c>
      <c r="AT27" s="123">
        <f t="shared" si="8"/>
        <v>0</v>
      </c>
      <c r="AU27" s="123">
        <f t="shared" si="8"/>
        <v>0</v>
      </c>
      <c r="AV27" s="123">
        <f t="shared" si="8"/>
        <v>0</v>
      </c>
      <c r="AW27" s="123">
        <f t="shared" si="8"/>
        <v>0</v>
      </c>
      <c r="AX27" s="123">
        <f t="shared" si="8"/>
        <v>0</v>
      </c>
      <c r="AY27" s="123">
        <f t="shared" si="8"/>
        <v>0</v>
      </c>
      <c r="AZ27" s="123">
        <f t="shared" si="8"/>
        <v>0</v>
      </c>
      <c r="BA27" s="123">
        <f t="shared" si="8"/>
        <v>0</v>
      </c>
      <c r="BB27" s="123">
        <f t="shared" si="8"/>
        <v>0</v>
      </c>
      <c r="BC27" s="123">
        <f t="shared" si="8"/>
        <v>0</v>
      </c>
      <c r="BD27" s="123">
        <f t="shared" si="8"/>
        <v>0</v>
      </c>
      <c r="BE27" s="123">
        <f t="shared" si="8"/>
        <v>0</v>
      </c>
      <c r="BF27" s="123">
        <f t="shared" si="8"/>
        <v>0</v>
      </c>
      <c r="BG27" s="123">
        <f t="shared" si="8"/>
        <v>0</v>
      </c>
      <c r="BH27" s="123">
        <f t="shared" si="8"/>
        <v>0</v>
      </c>
      <c r="BI27" s="123">
        <f t="shared" si="8"/>
        <v>0</v>
      </c>
      <c r="BJ27" s="123">
        <f t="shared" si="8"/>
        <v>0</v>
      </c>
      <c r="BK27" s="123">
        <f t="shared" si="8"/>
        <v>0</v>
      </c>
      <c r="BL27" s="123">
        <f t="shared" si="8"/>
        <v>0</v>
      </c>
      <c r="BM27" s="123">
        <f t="shared" si="8"/>
        <v>0</v>
      </c>
      <c r="BN27" s="123">
        <f t="shared" si="8"/>
        <v>0</v>
      </c>
      <c r="BO27" s="123">
        <f t="shared" si="8"/>
        <v>0</v>
      </c>
      <c r="BP27" s="123">
        <f t="shared" si="8"/>
        <v>0</v>
      </c>
      <c r="BQ27" s="123">
        <f t="shared" ref="BQ27:BU27" si="9">SUM(BQ28:BQ32)</f>
        <v>0</v>
      </c>
      <c r="BR27" s="123">
        <f t="shared" si="9"/>
        <v>0</v>
      </c>
      <c r="BS27" s="123">
        <f t="shared" si="9"/>
        <v>0</v>
      </c>
      <c r="BT27" s="123">
        <f t="shared" si="9"/>
        <v>0</v>
      </c>
      <c r="BU27" s="123">
        <f t="shared" si="9"/>
        <v>0</v>
      </c>
      <c r="BV27" s="123"/>
    </row>
    <row r="28" spans="1:74" s="116" customFormat="1" ht="46.8" x14ac:dyDescent="0.3">
      <c r="A28" s="194" t="s">
        <v>317</v>
      </c>
      <c r="B28" s="91" t="s">
        <v>286</v>
      </c>
      <c r="C28" s="105" t="s">
        <v>165</v>
      </c>
      <c r="D28" s="92">
        <v>0</v>
      </c>
      <c r="E28" s="97">
        <v>0</v>
      </c>
      <c r="F28" s="97">
        <v>0</v>
      </c>
      <c r="G28" s="97">
        <v>0</v>
      </c>
      <c r="H28" s="92">
        <v>1.204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  <c r="U28" s="97">
        <v>0</v>
      </c>
      <c r="V28" s="97">
        <v>0</v>
      </c>
      <c r="W28" s="97">
        <v>0</v>
      </c>
      <c r="X28" s="97">
        <v>0</v>
      </c>
      <c r="Y28" s="97">
        <v>0</v>
      </c>
      <c r="Z28" s="97">
        <v>0</v>
      </c>
      <c r="AA28" s="97">
        <v>0</v>
      </c>
      <c r="AB28" s="97">
        <v>0</v>
      </c>
      <c r="AC28" s="92">
        <v>0</v>
      </c>
      <c r="AD28" s="97">
        <v>0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2">
        <v>1.204</v>
      </c>
      <c r="AK28" s="97">
        <v>0</v>
      </c>
      <c r="AL28" s="97">
        <v>0</v>
      </c>
      <c r="AM28" s="97">
        <v>0</v>
      </c>
      <c r="AN28" s="97">
        <v>0</v>
      </c>
      <c r="AO28" s="97">
        <v>0</v>
      </c>
      <c r="AP28" s="97">
        <v>0</v>
      </c>
      <c r="AQ28" s="97">
        <v>0</v>
      </c>
      <c r="AR28" s="97">
        <v>0</v>
      </c>
      <c r="AS28" s="97">
        <v>0</v>
      </c>
      <c r="AT28" s="97">
        <v>0</v>
      </c>
      <c r="AU28" s="97">
        <v>0</v>
      </c>
      <c r="AV28" s="97">
        <v>0</v>
      </c>
      <c r="AW28" s="97">
        <v>0</v>
      </c>
      <c r="AX28" s="97">
        <v>0</v>
      </c>
      <c r="AY28" s="97">
        <v>0</v>
      </c>
      <c r="AZ28" s="97">
        <v>0</v>
      </c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2"/>
    </row>
    <row r="29" spans="1:74" s="116" customFormat="1" ht="46.8" x14ac:dyDescent="0.3">
      <c r="A29" s="194" t="s">
        <v>318</v>
      </c>
      <c r="B29" s="156" t="s">
        <v>287</v>
      </c>
      <c r="C29" s="105" t="s">
        <v>297</v>
      </c>
      <c r="D29" s="92">
        <v>0</v>
      </c>
      <c r="E29" s="97">
        <v>0</v>
      </c>
      <c r="F29" s="97">
        <v>3.6349999999999998</v>
      </c>
      <c r="G29" s="97">
        <v>0</v>
      </c>
      <c r="H29" s="92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0</v>
      </c>
      <c r="AC29" s="92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3.6349999999999998</v>
      </c>
      <c r="AI29" s="97">
        <v>0</v>
      </c>
      <c r="AJ29" s="92">
        <v>0</v>
      </c>
      <c r="AK29" s="97">
        <v>0</v>
      </c>
      <c r="AL29" s="97">
        <v>0</v>
      </c>
      <c r="AM29" s="97">
        <v>0</v>
      </c>
      <c r="AN29" s="97">
        <v>0</v>
      </c>
      <c r="AO29" s="97">
        <v>0</v>
      </c>
      <c r="AP29" s="97">
        <v>0</v>
      </c>
      <c r="AQ29" s="97">
        <v>0</v>
      </c>
      <c r="AR29" s="97">
        <v>0</v>
      </c>
      <c r="AS29" s="97">
        <v>0</v>
      </c>
      <c r="AT29" s="97">
        <v>0</v>
      </c>
      <c r="AU29" s="97">
        <v>0</v>
      </c>
      <c r="AV29" s="97">
        <v>0</v>
      </c>
      <c r="AW29" s="97">
        <v>0</v>
      </c>
      <c r="AX29" s="97">
        <v>0</v>
      </c>
      <c r="AY29" s="97">
        <v>0</v>
      </c>
      <c r="AZ29" s="97">
        <v>0</v>
      </c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2"/>
    </row>
    <row r="30" spans="1:74" s="116" customFormat="1" x14ac:dyDescent="0.3">
      <c r="A30" s="194" t="s">
        <v>319</v>
      </c>
      <c r="B30" s="30" t="s">
        <v>288</v>
      </c>
      <c r="C30" s="105" t="s">
        <v>180</v>
      </c>
      <c r="D30" s="92">
        <v>0</v>
      </c>
      <c r="E30" s="97">
        <v>0</v>
      </c>
      <c r="F30" s="97">
        <v>0.6</v>
      </c>
      <c r="G30" s="97">
        <v>0</v>
      </c>
      <c r="H30" s="92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0</v>
      </c>
      <c r="AB30" s="97">
        <v>0</v>
      </c>
      <c r="AC30" s="92">
        <v>0</v>
      </c>
      <c r="AD30" s="97">
        <v>0</v>
      </c>
      <c r="AE30" s="97">
        <v>0</v>
      </c>
      <c r="AF30" s="97">
        <v>0</v>
      </c>
      <c r="AG30" s="97">
        <v>0</v>
      </c>
      <c r="AH30" s="97">
        <v>0.6</v>
      </c>
      <c r="AI30" s="97">
        <v>0</v>
      </c>
      <c r="AJ30" s="92">
        <v>0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0</v>
      </c>
      <c r="AQ30" s="97">
        <v>0</v>
      </c>
      <c r="AR30" s="97">
        <v>0</v>
      </c>
      <c r="AS30" s="97">
        <v>0</v>
      </c>
      <c r="AT30" s="97">
        <v>0</v>
      </c>
      <c r="AU30" s="97">
        <v>0</v>
      </c>
      <c r="AV30" s="97">
        <v>0</v>
      </c>
      <c r="AW30" s="97">
        <v>0</v>
      </c>
      <c r="AX30" s="97">
        <v>0</v>
      </c>
      <c r="AY30" s="97">
        <v>0</v>
      </c>
      <c r="AZ30" s="97">
        <v>0</v>
      </c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2"/>
    </row>
    <row r="31" spans="1:74" s="116" customFormat="1" ht="31.2" x14ac:dyDescent="0.3">
      <c r="A31" s="194" t="s">
        <v>320</v>
      </c>
      <c r="B31" s="156" t="s">
        <v>289</v>
      </c>
      <c r="C31" s="105" t="s">
        <v>181</v>
      </c>
      <c r="D31" s="92">
        <v>0</v>
      </c>
      <c r="E31" s="97">
        <v>0</v>
      </c>
      <c r="F31" s="97">
        <v>0.42</v>
      </c>
      <c r="G31" s="97">
        <v>0</v>
      </c>
      <c r="H31" s="92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97">
        <v>0</v>
      </c>
      <c r="W31" s="97">
        <v>0</v>
      </c>
      <c r="X31" s="97">
        <v>0</v>
      </c>
      <c r="Y31" s="97">
        <v>0</v>
      </c>
      <c r="Z31" s="97">
        <v>0</v>
      </c>
      <c r="AA31" s="97">
        <v>0</v>
      </c>
      <c r="AB31" s="97">
        <v>0</v>
      </c>
      <c r="AC31" s="92">
        <v>0</v>
      </c>
      <c r="AD31" s="97">
        <v>0</v>
      </c>
      <c r="AE31" s="97">
        <v>0</v>
      </c>
      <c r="AF31" s="97">
        <v>0</v>
      </c>
      <c r="AG31" s="97">
        <v>0</v>
      </c>
      <c r="AH31" s="97">
        <v>0.42</v>
      </c>
      <c r="AI31" s="97">
        <v>0</v>
      </c>
      <c r="AJ31" s="92">
        <v>0</v>
      </c>
      <c r="AK31" s="97">
        <v>0</v>
      </c>
      <c r="AL31" s="97">
        <v>0</v>
      </c>
      <c r="AM31" s="97">
        <v>0</v>
      </c>
      <c r="AN31" s="97">
        <v>0</v>
      </c>
      <c r="AO31" s="97">
        <v>0</v>
      </c>
      <c r="AP31" s="97">
        <v>0</v>
      </c>
      <c r="AQ31" s="97">
        <v>0</v>
      </c>
      <c r="AR31" s="97">
        <v>0</v>
      </c>
      <c r="AS31" s="97">
        <v>0</v>
      </c>
      <c r="AT31" s="97">
        <v>0</v>
      </c>
      <c r="AU31" s="97">
        <v>0</v>
      </c>
      <c r="AV31" s="97">
        <v>0</v>
      </c>
      <c r="AW31" s="97">
        <v>0</v>
      </c>
      <c r="AX31" s="97">
        <v>0</v>
      </c>
      <c r="AY31" s="97">
        <v>0</v>
      </c>
      <c r="AZ31" s="97">
        <v>0</v>
      </c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2"/>
    </row>
    <row r="32" spans="1:74" s="116" customFormat="1" ht="31.2" x14ac:dyDescent="0.3">
      <c r="A32" s="194" t="s">
        <v>324</v>
      </c>
      <c r="B32" s="156" t="s">
        <v>290</v>
      </c>
      <c r="C32" s="105" t="s">
        <v>298</v>
      </c>
      <c r="D32" s="92">
        <v>0</v>
      </c>
      <c r="E32" s="97">
        <v>0</v>
      </c>
      <c r="F32" s="97">
        <v>0.55000000000000004</v>
      </c>
      <c r="G32" s="97">
        <v>0</v>
      </c>
      <c r="H32" s="92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0</v>
      </c>
      <c r="Y32" s="97">
        <v>0</v>
      </c>
      <c r="Z32" s="97">
        <v>0</v>
      </c>
      <c r="AA32" s="97">
        <v>0</v>
      </c>
      <c r="AB32" s="97">
        <v>0</v>
      </c>
      <c r="AC32" s="92">
        <v>0</v>
      </c>
      <c r="AD32" s="97">
        <v>0</v>
      </c>
      <c r="AE32" s="97">
        <v>0</v>
      </c>
      <c r="AF32" s="97">
        <v>0</v>
      </c>
      <c r="AG32" s="97">
        <v>0</v>
      </c>
      <c r="AH32" s="97">
        <v>0.55000000000000004</v>
      </c>
      <c r="AI32" s="97">
        <v>0</v>
      </c>
      <c r="AJ32" s="92">
        <v>0</v>
      </c>
      <c r="AK32" s="97">
        <v>0</v>
      </c>
      <c r="AL32" s="97">
        <v>0</v>
      </c>
      <c r="AM32" s="97">
        <v>0</v>
      </c>
      <c r="AN32" s="97">
        <v>0</v>
      </c>
      <c r="AO32" s="97">
        <v>0</v>
      </c>
      <c r="AP32" s="97">
        <v>0</v>
      </c>
      <c r="AQ32" s="97">
        <v>0</v>
      </c>
      <c r="AR32" s="97">
        <v>0</v>
      </c>
      <c r="AS32" s="97">
        <v>0</v>
      </c>
      <c r="AT32" s="97">
        <v>0</v>
      </c>
      <c r="AU32" s="97">
        <v>0</v>
      </c>
      <c r="AV32" s="97">
        <v>0</v>
      </c>
      <c r="AW32" s="97">
        <v>0</v>
      </c>
      <c r="AX32" s="97">
        <v>0</v>
      </c>
      <c r="AY32" s="97">
        <v>0</v>
      </c>
      <c r="AZ32" s="97">
        <v>0</v>
      </c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2"/>
    </row>
    <row r="33" spans="1:74" ht="46.8" x14ac:dyDescent="0.3">
      <c r="A33" s="194" t="s">
        <v>321</v>
      </c>
      <c r="B33" s="197" t="s">
        <v>291</v>
      </c>
      <c r="C33" s="157" t="s">
        <v>299</v>
      </c>
      <c r="D33" s="92">
        <v>0</v>
      </c>
      <c r="E33" s="97">
        <v>0</v>
      </c>
      <c r="F33" s="108">
        <v>1.1000000000000001</v>
      </c>
      <c r="G33" s="97">
        <v>0</v>
      </c>
      <c r="H33" s="92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0</v>
      </c>
      <c r="V33" s="97">
        <v>0</v>
      </c>
      <c r="W33" s="97">
        <v>0</v>
      </c>
      <c r="X33" s="97">
        <v>0</v>
      </c>
      <c r="Y33" s="97">
        <v>0</v>
      </c>
      <c r="Z33" s="97">
        <v>0</v>
      </c>
      <c r="AA33" s="97">
        <v>0</v>
      </c>
      <c r="AB33" s="97">
        <v>0</v>
      </c>
      <c r="AC33" s="92">
        <v>0</v>
      </c>
      <c r="AD33" s="97">
        <v>0</v>
      </c>
      <c r="AE33" s="97">
        <v>0</v>
      </c>
      <c r="AF33" s="97">
        <v>0</v>
      </c>
      <c r="AG33" s="97">
        <v>0</v>
      </c>
      <c r="AH33" s="108">
        <v>1.1000000000000001</v>
      </c>
      <c r="AI33" s="97">
        <v>0</v>
      </c>
      <c r="AJ33" s="92">
        <v>0</v>
      </c>
      <c r="AK33" s="97">
        <v>0</v>
      </c>
      <c r="AL33" s="97">
        <v>0</v>
      </c>
      <c r="AM33" s="97">
        <v>0</v>
      </c>
      <c r="AN33" s="97">
        <v>0</v>
      </c>
      <c r="AO33" s="97">
        <v>0</v>
      </c>
      <c r="AP33" s="97">
        <v>0</v>
      </c>
      <c r="AQ33" s="97">
        <v>0</v>
      </c>
      <c r="AR33" s="97">
        <v>0</v>
      </c>
      <c r="AS33" s="97">
        <v>0</v>
      </c>
      <c r="AT33" s="97">
        <v>0</v>
      </c>
      <c r="AU33" s="97">
        <v>0</v>
      </c>
      <c r="AV33" s="97">
        <v>0</v>
      </c>
      <c r="AW33" s="97">
        <v>0</v>
      </c>
      <c r="AX33" s="97">
        <v>0</v>
      </c>
      <c r="AY33" s="97">
        <v>0</v>
      </c>
      <c r="AZ33" s="97">
        <v>0</v>
      </c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4"/>
    </row>
    <row r="34" spans="1:74" ht="46.8" x14ac:dyDescent="0.3">
      <c r="A34" s="157" t="s">
        <v>322</v>
      </c>
      <c r="B34" s="197" t="s">
        <v>292</v>
      </c>
      <c r="C34" s="157" t="s">
        <v>300</v>
      </c>
      <c r="D34" s="92">
        <v>0</v>
      </c>
      <c r="E34" s="97">
        <v>0</v>
      </c>
      <c r="F34" s="108">
        <v>0.8</v>
      </c>
      <c r="G34" s="97">
        <v>0</v>
      </c>
      <c r="H34" s="92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97">
        <v>0</v>
      </c>
      <c r="Y34" s="97">
        <v>0</v>
      </c>
      <c r="Z34" s="97">
        <v>0</v>
      </c>
      <c r="AA34" s="97">
        <v>0</v>
      </c>
      <c r="AB34" s="97">
        <v>0</v>
      </c>
      <c r="AC34" s="92">
        <v>0</v>
      </c>
      <c r="AD34" s="97">
        <v>0</v>
      </c>
      <c r="AE34" s="97">
        <v>0</v>
      </c>
      <c r="AF34" s="97">
        <v>0</v>
      </c>
      <c r="AG34" s="97">
        <v>0</v>
      </c>
      <c r="AH34" s="108">
        <v>0.8</v>
      </c>
      <c r="AI34" s="97">
        <v>0</v>
      </c>
      <c r="AJ34" s="92">
        <v>0</v>
      </c>
      <c r="AK34" s="97">
        <v>0</v>
      </c>
      <c r="AL34" s="97">
        <v>0</v>
      </c>
      <c r="AM34" s="97">
        <v>0</v>
      </c>
      <c r="AN34" s="97">
        <v>0</v>
      </c>
      <c r="AO34" s="97">
        <v>0</v>
      </c>
      <c r="AP34" s="97">
        <v>0</v>
      </c>
      <c r="AQ34" s="97">
        <v>0</v>
      </c>
      <c r="AR34" s="97">
        <v>0</v>
      </c>
      <c r="AS34" s="97">
        <v>0</v>
      </c>
      <c r="AT34" s="97">
        <v>0</v>
      </c>
      <c r="AU34" s="97">
        <v>0</v>
      </c>
      <c r="AV34" s="97">
        <v>0</v>
      </c>
      <c r="AW34" s="97">
        <v>0</v>
      </c>
      <c r="AX34" s="97">
        <v>0</v>
      </c>
      <c r="AY34" s="97">
        <v>0</v>
      </c>
      <c r="AZ34" s="97">
        <v>0</v>
      </c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4"/>
    </row>
    <row r="35" spans="1:74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</row>
    <row r="36" spans="1:74" x14ac:dyDescent="0.3">
      <c r="A36" s="11" t="s">
        <v>309</v>
      </c>
      <c r="D36" s="11" t="s">
        <v>310</v>
      </c>
      <c r="AL36" s="2"/>
    </row>
  </sheetData>
  <mergeCells count="26">
    <mergeCell ref="BV16:BV20"/>
    <mergeCell ref="D18:AL18"/>
    <mergeCell ref="AM18:BU18"/>
    <mergeCell ref="D19:J19"/>
    <mergeCell ref="K19:Q19"/>
    <mergeCell ref="R19:X19"/>
    <mergeCell ref="Y19:AE19"/>
    <mergeCell ref="AF19:AL19"/>
    <mergeCell ref="AM19:AS19"/>
    <mergeCell ref="AT19:AZ19"/>
    <mergeCell ref="BA19:BG19"/>
    <mergeCell ref="BH19:BN19"/>
    <mergeCell ref="BO19:BU19"/>
    <mergeCell ref="AM16:BU17"/>
    <mergeCell ref="A13:AL13"/>
    <mergeCell ref="A15:AL15"/>
    <mergeCell ref="A16:A20"/>
    <mergeCell ref="B16:B20"/>
    <mergeCell ref="C16:C20"/>
    <mergeCell ref="D16:AL17"/>
    <mergeCell ref="A12:AL12"/>
    <mergeCell ref="A4:AL4"/>
    <mergeCell ref="A6:AL6"/>
    <mergeCell ref="A7:AL7"/>
    <mergeCell ref="A9:AL9"/>
    <mergeCell ref="A10:AL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4" fitToWidth="2" fitToHeight="0" orientation="landscape" r:id="rId1"/>
  <headerFooter differentFirst="1" alignWithMargins="0">
    <oddHeader>&amp;C&amp;P</oddHeader>
  </headerFooter>
  <colBreaks count="1" manualBreakCount="1">
    <brk id="38" max="3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CD33"/>
  <sheetViews>
    <sheetView view="pageBreakPreview" topLeftCell="A30" zoomScale="60" zoomScaleNormal="60" workbookViewId="0">
      <selection activeCell="O34" sqref="O34"/>
    </sheetView>
  </sheetViews>
  <sheetFormatPr defaultColWidth="9" defaultRowHeight="15.6" x14ac:dyDescent="0.3"/>
  <cols>
    <col min="1" max="1" width="9.09765625" style="11" customWidth="1"/>
    <col min="2" max="2" width="16.3984375" style="11" customWidth="1"/>
    <col min="3" max="4" width="15.3984375" style="11" customWidth="1"/>
    <col min="5" max="7" width="5.59765625" style="11" customWidth="1"/>
    <col min="8" max="9" width="6.59765625" style="11" customWidth="1"/>
    <col min="10" max="14" width="5.59765625" style="11" customWidth="1"/>
    <col min="15" max="16" width="6.59765625" style="11" customWidth="1"/>
    <col min="17" max="21" width="5.59765625" style="11" customWidth="1"/>
    <col min="22" max="23" width="6.59765625" style="11" customWidth="1"/>
    <col min="24" max="28" width="5.59765625" style="11" customWidth="1"/>
    <col min="29" max="30" width="6.59765625" style="11" customWidth="1"/>
    <col min="31" max="35" width="5.59765625" style="11" customWidth="1"/>
    <col min="36" max="37" width="6.59765625" style="11" customWidth="1"/>
    <col min="38" max="42" width="5.59765625" style="11" customWidth="1"/>
    <col min="43" max="44" width="6.59765625" style="11" customWidth="1"/>
    <col min="45" max="49" width="5.59765625" style="11" customWidth="1"/>
    <col min="50" max="51" width="6.59765625" style="11" customWidth="1"/>
    <col min="52" max="53" width="5.59765625" style="11" customWidth="1"/>
    <col min="54" max="54" width="5" style="11" customWidth="1"/>
    <col min="55" max="55" width="15" style="11" customWidth="1"/>
    <col min="56" max="56" width="6.59765625" style="11" customWidth="1"/>
    <col min="57" max="57" width="6.3984375" style="11" customWidth="1"/>
    <col min="58" max="58" width="6.19921875" style="11" customWidth="1"/>
    <col min="59" max="59" width="6" style="11" customWidth="1"/>
    <col min="60" max="60" width="6.5" style="11" customWidth="1"/>
    <col min="61" max="61" width="6.8984375" style="11" customWidth="1"/>
    <col min="62" max="62" width="6.59765625" style="11" customWidth="1"/>
    <col min="63" max="65" width="6.5" style="11" customWidth="1"/>
    <col min="66" max="66" width="8.69921875" style="11" customWidth="1"/>
    <col min="67" max="67" width="5.59765625" style="11" customWidth="1"/>
    <col min="68" max="69" width="6.59765625" style="11" customWidth="1"/>
    <col min="70" max="71" width="5.59765625" style="11" customWidth="1"/>
    <col min="72" max="72" width="16.59765625" style="11" customWidth="1"/>
    <col min="73" max="16384" width="9" style="11"/>
  </cols>
  <sheetData>
    <row r="1" spans="1:82" ht="18" x14ac:dyDescent="0.3">
      <c r="X1" s="14"/>
      <c r="Y1" s="14"/>
      <c r="Z1" s="19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33" t="s">
        <v>253</v>
      </c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Q1" s="14"/>
      <c r="BR1" s="14"/>
      <c r="BS1" s="14"/>
    </row>
    <row r="2" spans="1:82" ht="18" x14ac:dyDescent="0.35">
      <c r="X2" s="14"/>
      <c r="Y2" s="14"/>
      <c r="Z2" s="19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22" t="s">
        <v>2</v>
      </c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Q2" s="14"/>
      <c r="BR2" s="14"/>
      <c r="BS2" s="14"/>
    </row>
    <row r="3" spans="1:82" ht="18" x14ac:dyDescent="0.35">
      <c r="X3" s="14"/>
      <c r="Y3" s="14"/>
      <c r="Z3" s="19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22" t="s">
        <v>162</v>
      </c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Q3" s="14"/>
      <c r="BR3" s="14"/>
      <c r="BS3" s="14"/>
    </row>
    <row r="4" spans="1:82" ht="17.399999999999999" x14ac:dyDescent="0.3">
      <c r="A4" s="217" t="s">
        <v>257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</row>
    <row r="5" spans="1:82" x14ac:dyDescent="0.3">
      <c r="X5" s="14"/>
      <c r="Y5" s="14"/>
      <c r="Z5" s="19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</row>
    <row r="6" spans="1:82" ht="18.75" customHeight="1" x14ac:dyDescent="0.3">
      <c r="A6" s="218" t="s">
        <v>267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</row>
    <row r="7" spans="1:82" ht="18.75" customHeight="1" x14ac:dyDescent="0.3">
      <c r="A7" s="218" t="s">
        <v>81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</row>
    <row r="8" spans="1:82" ht="17.399999999999999" x14ac:dyDescent="0.3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14"/>
      <c r="Y8" s="14"/>
      <c r="Z8" s="19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</row>
    <row r="9" spans="1:82" ht="17.399999999999999" x14ac:dyDescent="0.3">
      <c r="A9" s="216" t="s">
        <v>282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</row>
    <row r="10" spans="1:82" x14ac:dyDescent="0.3">
      <c r="A10" s="219" t="s">
        <v>38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</row>
    <row r="11" spans="1:82" x14ac:dyDescent="0.3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14"/>
      <c r="Y11" s="14"/>
      <c r="Z11" s="19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</row>
    <row r="12" spans="1:82" ht="17.399999999999999" x14ac:dyDescent="0.3">
      <c r="A12" s="216" t="s">
        <v>263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</row>
    <row r="13" spans="1:82" x14ac:dyDescent="0.3">
      <c r="A13" s="219" t="s">
        <v>75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</row>
    <row r="14" spans="1:82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3"/>
      <c r="AG14" s="3"/>
      <c r="AH14" s="3"/>
      <c r="AI14" s="3"/>
      <c r="AJ14" s="3"/>
      <c r="AK14" s="3"/>
      <c r="AL14" s="3"/>
      <c r="AM14" s="3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</row>
    <row r="15" spans="1:82" ht="17.399999999999999" x14ac:dyDescent="0.3">
      <c r="A15" s="366" t="s">
        <v>90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</row>
    <row r="16" spans="1:82" ht="15.75" customHeight="1" x14ac:dyDescent="0.3">
      <c r="A16" s="254" t="s">
        <v>62</v>
      </c>
      <c r="B16" s="258" t="s">
        <v>76</v>
      </c>
      <c r="C16" s="258" t="s">
        <v>5</v>
      </c>
      <c r="D16" s="265" t="s">
        <v>229</v>
      </c>
      <c r="E16" s="260" t="s">
        <v>44</v>
      </c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370"/>
      <c r="BC16" s="258" t="s">
        <v>22</v>
      </c>
      <c r="BD16" s="21"/>
      <c r="BE16" s="21"/>
      <c r="BF16" s="21"/>
      <c r="BG16" s="21"/>
      <c r="BH16" s="21"/>
      <c r="BI16" s="21"/>
      <c r="BJ16" s="51"/>
      <c r="BK16" s="51"/>
      <c r="BL16" s="51"/>
      <c r="BM16" s="51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</row>
    <row r="17" spans="1:82" ht="15.75" customHeight="1" x14ac:dyDescent="0.3">
      <c r="A17" s="254"/>
      <c r="B17" s="258"/>
      <c r="C17" s="258"/>
      <c r="D17" s="266"/>
      <c r="E17" s="262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371"/>
      <c r="BC17" s="258"/>
      <c r="BD17" s="21"/>
      <c r="BE17" s="21"/>
      <c r="BF17" s="21"/>
      <c r="BG17" s="21"/>
      <c r="BH17" s="21"/>
      <c r="BI17" s="21"/>
      <c r="BJ17" s="51"/>
      <c r="BK17" s="51"/>
      <c r="BL17" s="51"/>
      <c r="BM17" s="51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</row>
    <row r="18" spans="1:82" ht="54.75" customHeight="1" x14ac:dyDescent="0.3">
      <c r="A18" s="254"/>
      <c r="B18" s="258"/>
      <c r="C18" s="258"/>
      <c r="D18" s="266"/>
      <c r="E18" s="254" t="s">
        <v>23</v>
      </c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 t="s">
        <v>24</v>
      </c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5"/>
      <c r="BC18" s="258"/>
      <c r="BD18" s="17"/>
      <c r="BE18" s="17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</row>
    <row r="19" spans="1:82" ht="31.5" customHeight="1" x14ac:dyDescent="0.3">
      <c r="A19" s="254"/>
      <c r="B19" s="258"/>
      <c r="C19" s="258"/>
      <c r="D19" s="266"/>
      <c r="E19" s="258" t="s">
        <v>29</v>
      </c>
      <c r="F19" s="258"/>
      <c r="G19" s="258"/>
      <c r="H19" s="258"/>
      <c r="I19" s="258"/>
      <c r="J19" s="258" t="s">
        <v>30</v>
      </c>
      <c r="K19" s="258"/>
      <c r="L19" s="258"/>
      <c r="M19" s="258"/>
      <c r="N19" s="258"/>
      <c r="O19" s="258" t="s">
        <v>31</v>
      </c>
      <c r="P19" s="258"/>
      <c r="Q19" s="258"/>
      <c r="R19" s="258"/>
      <c r="S19" s="258"/>
      <c r="T19" s="258" t="s">
        <v>34</v>
      </c>
      <c r="U19" s="258"/>
      <c r="V19" s="258"/>
      <c r="W19" s="258"/>
      <c r="X19" s="258"/>
      <c r="Y19" s="254" t="s">
        <v>33</v>
      </c>
      <c r="Z19" s="254"/>
      <c r="AA19" s="254"/>
      <c r="AB19" s="254"/>
      <c r="AC19" s="254"/>
      <c r="AD19" s="258" t="s">
        <v>29</v>
      </c>
      <c r="AE19" s="258"/>
      <c r="AF19" s="258"/>
      <c r="AG19" s="258"/>
      <c r="AH19" s="258"/>
      <c r="AI19" s="258" t="s">
        <v>30</v>
      </c>
      <c r="AJ19" s="258"/>
      <c r="AK19" s="258"/>
      <c r="AL19" s="258"/>
      <c r="AM19" s="258"/>
      <c r="AN19" s="258" t="s">
        <v>31</v>
      </c>
      <c r="AO19" s="258"/>
      <c r="AP19" s="258"/>
      <c r="AQ19" s="258"/>
      <c r="AR19" s="258"/>
      <c r="AS19" s="258" t="s">
        <v>34</v>
      </c>
      <c r="AT19" s="258"/>
      <c r="AU19" s="258"/>
      <c r="AV19" s="258"/>
      <c r="AW19" s="258"/>
      <c r="AX19" s="254" t="s">
        <v>33</v>
      </c>
      <c r="AY19" s="254"/>
      <c r="AZ19" s="254"/>
      <c r="BA19" s="254"/>
      <c r="BB19" s="255"/>
      <c r="BC19" s="258"/>
      <c r="BD19" s="17"/>
      <c r="BE19" s="17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</row>
    <row r="20" spans="1:82" ht="65.25" customHeight="1" x14ac:dyDescent="0.3">
      <c r="A20" s="254"/>
      <c r="B20" s="258"/>
      <c r="C20" s="258"/>
      <c r="D20" s="267"/>
      <c r="E20" s="211" t="s">
        <v>6</v>
      </c>
      <c r="F20" s="211" t="s">
        <v>7</v>
      </c>
      <c r="G20" s="211" t="s">
        <v>200</v>
      </c>
      <c r="H20" s="211" t="s">
        <v>3</v>
      </c>
      <c r="I20" s="211" t="s">
        <v>27</v>
      </c>
      <c r="J20" s="211" t="s">
        <v>6</v>
      </c>
      <c r="K20" s="211" t="s">
        <v>7</v>
      </c>
      <c r="L20" s="211" t="s">
        <v>200</v>
      </c>
      <c r="M20" s="211" t="s">
        <v>3</v>
      </c>
      <c r="N20" s="211" t="s">
        <v>27</v>
      </c>
      <c r="O20" s="211" t="s">
        <v>6</v>
      </c>
      <c r="P20" s="211" t="s">
        <v>7</v>
      </c>
      <c r="Q20" s="211" t="s">
        <v>200</v>
      </c>
      <c r="R20" s="211" t="s">
        <v>3</v>
      </c>
      <c r="S20" s="211" t="s">
        <v>27</v>
      </c>
      <c r="T20" s="211" t="s">
        <v>6</v>
      </c>
      <c r="U20" s="211" t="s">
        <v>7</v>
      </c>
      <c r="V20" s="211" t="s">
        <v>200</v>
      </c>
      <c r="W20" s="211" t="s">
        <v>3</v>
      </c>
      <c r="X20" s="211" t="s">
        <v>27</v>
      </c>
      <c r="Y20" s="211" t="s">
        <v>6</v>
      </c>
      <c r="Z20" s="211" t="s">
        <v>7</v>
      </c>
      <c r="AA20" s="211" t="s">
        <v>200</v>
      </c>
      <c r="AB20" s="211" t="s">
        <v>3</v>
      </c>
      <c r="AC20" s="211" t="s">
        <v>27</v>
      </c>
      <c r="AD20" s="211" t="s">
        <v>6</v>
      </c>
      <c r="AE20" s="211" t="s">
        <v>7</v>
      </c>
      <c r="AF20" s="211" t="s">
        <v>200</v>
      </c>
      <c r="AG20" s="211" t="s">
        <v>3</v>
      </c>
      <c r="AH20" s="211" t="s">
        <v>27</v>
      </c>
      <c r="AI20" s="211" t="s">
        <v>6</v>
      </c>
      <c r="AJ20" s="211" t="s">
        <v>7</v>
      </c>
      <c r="AK20" s="211" t="s">
        <v>200</v>
      </c>
      <c r="AL20" s="211" t="s">
        <v>3</v>
      </c>
      <c r="AM20" s="211" t="s">
        <v>27</v>
      </c>
      <c r="AN20" s="211" t="s">
        <v>6</v>
      </c>
      <c r="AO20" s="211" t="s">
        <v>7</v>
      </c>
      <c r="AP20" s="211" t="s">
        <v>200</v>
      </c>
      <c r="AQ20" s="211" t="s">
        <v>3</v>
      </c>
      <c r="AR20" s="211" t="s">
        <v>27</v>
      </c>
      <c r="AS20" s="211" t="s">
        <v>6</v>
      </c>
      <c r="AT20" s="211" t="s">
        <v>7</v>
      </c>
      <c r="AU20" s="211" t="s">
        <v>200</v>
      </c>
      <c r="AV20" s="211" t="s">
        <v>3</v>
      </c>
      <c r="AW20" s="211" t="s">
        <v>27</v>
      </c>
      <c r="AX20" s="211" t="s">
        <v>6</v>
      </c>
      <c r="AY20" s="211" t="s">
        <v>7</v>
      </c>
      <c r="AZ20" s="211" t="s">
        <v>200</v>
      </c>
      <c r="BA20" s="211" t="s">
        <v>3</v>
      </c>
      <c r="BB20" s="211" t="s">
        <v>27</v>
      </c>
      <c r="BC20" s="258"/>
      <c r="BD20" s="17"/>
      <c r="BE20" s="17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</row>
    <row r="21" spans="1:82" x14ac:dyDescent="0.3">
      <c r="A21" s="207">
        <v>1</v>
      </c>
      <c r="B21" s="207">
        <v>2</v>
      </c>
      <c r="C21" s="207">
        <v>3</v>
      </c>
      <c r="D21" s="207">
        <f>C21+1</f>
        <v>4</v>
      </c>
      <c r="E21" s="207">
        <f t="shared" ref="E21:BC21" si="0">D21+1</f>
        <v>5</v>
      </c>
      <c r="F21" s="207">
        <f t="shared" si="0"/>
        <v>6</v>
      </c>
      <c r="G21" s="207">
        <f t="shared" si="0"/>
        <v>7</v>
      </c>
      <c r="H21" s="207">
        <f t="shared" si="0"/>
        <v>8</v>
      </c>
      <c r="I21" s="207">
        <f t="shared" si="0"/>
        <v>9</v>
      </c>
      <c r="J21" s="207">
        <f t="shared" si="0"/>
        <v>10</v>
      </c>
      <c r="K21" s="207">
        <f t="shared" si="0"/>
        <v>11</v>
      </c>
      <c r="L21" s="207">
        <f t="shared" si="0"/>
        <v>12</v>
      </c>
      <c r="M21" s="207">
        <f t="shared" si="0"/>
        <v>13</v>
      </c>
      <c r="N21" s="207">
        <f t="shared" si="0"/>
        <v>14</v>
      </c>
      <c r="O21" s="207">
        <f t="shared" si="0"/>
        <v>15</v>
      </c>
      <c r="P21" s="207">
        <f t="shared" si="0"/>
        <v>16</v>
      </c>
      <c r="Q21" s="207">
        <f t="shared" si="0"/>
        <v>17</v>
      </c>
      <c r="R21" s="207">
        <f t="shared" si="0"/>
        <v>18</v>
      </c>
      <c r="S21" s="207">
        <f t="shared" si="0"/>
        <v>19</v>
      </c>
      <c r="T21" s="207">
        <f t="shared" si="0"/>
        <v>20</v>
      </c>
      <c r="U21" s="207">
        <f t="shared" si="0"/>
        <v>21</v>
      </c>
      <c r="V21" s="207">
        <f t="shared" si="0"/>
        <v>22</v>
      </c>
      <c r="W21" s="207">
        <f t="shared" si="0"/>
        <v>23</v>
      </c>
      <c r="X21" s="207">
        <f t="shared" si="0"/>
        <v>24</v>
      </c>
      <c r="Y21" s="207">
        <f t="shared" si="0"/>
        <v>25</v>
      </c>
      <c r="Z21" s="207">
        <f t="shared" si="0"/>
        <v>26</v>
      </c>
      <c r="AA21" s="207">
        <f t="shared" si="0"/>
        <v>27</v>
      </c>
      <c r="AB21" s="207">
        <f t="shared" si="0"/>
        <v>28</v>
      </c>
      <c r="AC21" s="207">
        <f t="shared" si="0"/>
        <v>29</v>
      </c>
      <c r="AD21" s="207">
        <f t="shared" si="0"/>
        <v>30</v>
      </c>
      <c r="AE21" s="207">
        <f t="shared" si="0"/>
        <v>31</v>
      </c>
      <c r="AF21" s="207">
        <f t="shared" si="0"/>
        <v>32</v>
      </c>
      <c r="AG21" s="207">
        <f t="shared" si="0"/>
        <v>33</v>
      </c>
      <c r="AH21" s="207">
        <f t="shared" si="0"/>
        <v>34</v>
      </c>
      <c r="AI21" s="207">
        <f t="shared" si="0"/>
        <v>35</v>
      </c>
      <c r="AJ21" s="207">
        <f t="shared" si="0"/>
        <v>36</v>
      </c>
      <c r="AK21" s="207">
        <f t="shared" si="0"/>
        <v>37</v>
      </c>
      <c r="AL21" s="207">
        <f t="shared" si="0"/>
        <v>38</v>
      </c>
      <c r="AM21" s="207">
        <f t="shared" si="0"/>
        <v>39</v>
      </c>
      <c r="AN21" s="207">
        <f t="shared" si="0"/>
        <v>40</v>
      </c>
      <c r="AO21" s="207">
        <f t="shared" si="0"/>
        <v>41</v>
      </c>
      <c r="AP21" s="207">
        <f t="shared" si="0"/>
        <v>42</v>
      </c>
      <c r="AQ21" s="207">
        <f t="shared" si="0"/>
        <v>43</v>
      </c>
      <c r="AR21" s="207">
        <f t="shared" si="0"/>
        <v>44</v>
      </c>
      <c r="AS21" s="207">
        <f t="shared" si="0"/>
        <v>45</v>
      </c>
      <c r="AT21" s="207">
        <f t="shared" si="0"/>
        <v>46</v>
      </c>
      <c r="AU21" s="207">
        <f t="shared" si="0"/>
        <v>47</v>
      </c>
      <c r="AV21" s="207">
        <f t="shared" si="0"/>
        <v>48</v>
      </c>
      <c r="AW21" s="207">
        <f t="shared" si="0"/>
        <v>49</v>
      </c>
      <c r="AX21" s="207">
        <f t="shared" si="0"/>
        <v>50</v>
      </c>
      <c r="AY21" s="207">
        <f t="shared" si="0"/>
        <v>51</v>
      </c>
      <c r="AZ21" s="207">
        <f t="shared" si="0"/>
        <v>52</v>
      </c>
      <c r="BA21" s="207">
        <f t="shared" si="0"/>
        <v>53</v>
      </c>
      <c r="BB21" s="207">
        <f t="shared" si="0"/>
        <v>54</v>
      </c>
      <c r="BC21" s="207">
        <f t="shared" si="0"/>
        <v>55</v>
      </c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</row>
    <row r="22" spans="1:82" s="1" customFormat="1" ht="140.4" x14ac:dyDescent="0.3">
      <c r="A22" s="96">
        <v>1</v>
      </c>
      <c r="B22" s="91" t="s">
        <v>283</v>
      </c>
      <c r="C22" s="105" t="s">
        <v>272</v>
      </c>
      <c r="D22" s="101"/>
      <c r="E22" s="97">
        <v>1.68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1.68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118"/>
    </row>
    <row r="23" spans="1:82" s="1" customFormat="1" ht="78" x14ac:dyDescent="0.3">
      <c r="A23" s="96">
        <v>2</v>
      </c>
      <c r="B23" s="91" t="s">
        <v>284</v>
      </c>
      <c r="C23" s="105" t="s">
        <v>274</v>
      </c>
      <c r="D23" s="101"/>
      <c r="E23" s="97">
        <v>2.31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2.31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118"/>
    </row>
    <row r="24" spans="1:82" s="1" customFormat="1" ht="265.2" x14ac:dyDescent="0.3">
      <c r="A24" s="96">
        <v>3</v>
      </c>
      <c r="B24" s="91" t="s">
        <v>285</v>
      </c>
      <c r="C24" s="105" t="s">
        <v>294</v>
      </c>
      <c r="D24" s="101"/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v>0</v>
      </c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118"/>
    </row>
    <row r="25" spans="1:82" ht="109.2" x14ac:dyDescent="0.3">
      <c r="A25" s="205">
        <v>4</v>
      </c>
      <c r="B25" s="91" t="s">
        <v>286</v>
      </c>
      <c r="C25" s="105" t="s">
        <v>165</v>
      </c>
      <c r="D25" s="91"/>
      <c r="E25" s="92">
        <v>0</v>
      </c>
      <c r="F25" s="92">
        <v>0</v>
      </c>
      <c r="G25" s="92">
        <v>1.204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1.204</v>
      </c>
      <c r="AB25" s="92">
        <v>0</v>
      </c>
      <c r="AC25" s="92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0</v>
      </c>
      <c r="AO25" s="97">
        <v>0</v>
      </c>
      <c r="AP25" s="97">
        <v>0</v>
      </c>
      <c r="AQ25" s="97">
        <v>0</v>
      </c>
      <c r="AR25" s="97">
        <v>0</v>
      </c>
      <c r="AS25" s="97">
        <v>0</v>
      </c>
      <c r="AT25" s="97">
        <v>0</v>
      </c>
      <c r="AU25" s="97">
        <v>0</v>
      </c>
      <c r="AV25" s="97">
        <v>0</v>
      </c>
      <c r="AW25" s="97">
        <v>0</v>
      </c>
      <c r="AX25" s="97">
        <v>0</v>
      </c>
      <c r="AY25" s="97">
        <v>0</v>
      </c>
      <c r="AZ25" s="97">
        <v>0</v>
      </c>
      <c r="BA25" s="97">
        <v>0</v>
      </c>
      <c r="BB25" s="97">
        <v>0</v>
      </c>
      <c r="BC25" s="110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</row>
    <row r="26" spans="1:82" ht="93.6" x14ac:dyDescent="0.3">
      <c r="A26" s="205">
        <v>5</v>
      </c>
      <c r="B26" s="156" t="s">
        <v>287</v>
      </c>
      <c r="C26" s="105" t="s">
        <v>297</v>
      </c>
      <c r="D26" s="91"/>
      <c r="E26" s="92">
        <v>0</v>
      </c>
      <c r="F26" s="92">
        <v>0</v>
      </c>
      <c r="G26" s="92">
        <v>3.6349999999999998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3.6349999999999998</v>
      </c>
      <c r="AB26" s="92">
        <v>0</v>
      </c>
      <c r="AC26" s="92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v>0</v>
      </c>
      <c r="AN26" s="97">
        <v>0</v>
      </c>
      <c r="AO26" s="97">
        <v>0</v>
      </c>
      <c r="AP26" s="97">
        <v>0</v>
      </c>
      <c r="AQ26" s="97">
        <v>0</v>
      </c>
      <c r="AR26" s="97">
        <v>0</v>
      </c>
      <c r="AS26" s="97">
        <v>0</v>
      </c>
      <c r="AT26" s="97">
        <v>0</v>
      </c>
      <c r="AU26" s="97">
        <v>0</v>
      </c>
      <c r="AV26" s="97">
        <v>0</v>
      </c>
      <c r="AW26" s="97">
        <v>0</v>
      </c>
      <c r="AX26" s="97">
        <v>0</v>
      </c>
      <c r="AY26" s="97">
        <v>0</v>
      </c>
      <c r="AZ26" s="97">
        <v>0</v>
      </c>
      <c r="BA26" s="97">
        <v>0</v>
      </c>
      <c r="BB26" s="97">
        <v>0</v>
      </c>
      <c r="BC26" s="110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</row>
    <row r="27" spans="1:82" ht="31.2" x14ac:dyDescent="0.3">
      <c r="A27" s="205">
        <v>6</v>
      </c>
      <c r="B27" s="156" t="s">
        <v>288</v>
      </c>
      <c r="C27" s="105" t="s">
        <v>180</v>
      </c>
      <c r="D27" s="91"/>
      <c r="E27" s="92">
        <v>0</v>
      </c>
      <c r="F27" s="92">
        <v>0</v>
      </c>
      <c r="G27" s="92">
        <v>0.6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0.6</v>
      </c>
      <c r="AB27" s="92">
        <v>0</v>
      </c>
      <c r="AC27" s="92">
        <v>0</v>
      </c>
      <c r="AD27" s="97">
        <v>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7">
        <v>0</v>
      </c>
      <c r="AN27" s="97">
        <v>0</v>
      </c>
      <c r="AO27" s="97">
        <v>0</v>
      </c>
      <c r="AP27" s="97">
        <v>0</v>
      </c>
      <c r="AQ27" s="97">
        <v>0</v>
      </c>
      <c r="AR27" s="97">
        <v>0</v>
      </c>
      <c r="AS27" s="97">
        <v>0</v>
      </c>
      <c r="AT27" s="97">
        <v>0</v>
      </c>
      <c r="AU27" s="97">
        <v>0</v>
      </c>
      <c r="AV27" s="97">
        <v>0</v>
      </c>
      <c r="AW27" s="97">
        <v>0</v>
      </c>
      <c r="AX27" s="97">
        <v>0</v>
      </c>
      <c r="AY27" s="97">
        <v>0</v>
      </c>
      <c r="AZ27" s="97">
        <v>0</v>
      </c>
      <c r="BA27" s="97">
        <v>0</v>
      </c>
      <c r="BB27" s="97">
        <v>0</v>
      </c>
      <c r="BC27" s="110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82" ht="46.8" x14ac:dyDescent="0.3">
      <c r="A28" s="205">
        <v>7</v>
      </c>
      <c r="B28" s="156" t="s">
        <v>289</v>
      </c>
      <c r="C28" s="105" t="s">
        <v>181</v>
      </c>
      <c r="D28" s="91"/>
      <c r="E28" s="92">
        <v>0</v>
      </c>
      <c r="F28" s="92">
        <v>0</v>
      </c>
      <c r="G28" s="92">
        <v>0.42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0.42</v>
      </c>
      <c r="AB28" s="92">
        <v>0</v>
      </c>
      <c r="AC28" s="92">
        <v>0</v>
      </c>
      <c r="AD28" s="97">
        <v>0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7">
        <v>0</v>
      </c>
      <c r="AM28" s="97">
        <v>0</v>
      </c>
      <c r="AN28" s="97">
        <v>0</v>
      </c>
      <c r="AO28" s="97">
        <v>0</v>
      </c>
      <c r="AP28" s="97">
        <v>0</v>
      </c>
      <c r="AQ28" s="97">
        <v>0</v>
      </c>
      <c r="AR28" s="97">
        <v>0</v>
      </c>
      <c r="AS28" s="97">
        <v>0</v>
      </c>
      <c r="AT28" s="97">
        <v>0</v>
      </c>
      <c r="AU28" s="97">
        <v>0</v>
      </c>
      <c r="AV28" s="97">
        <v>0</v>
      </c>
      <c r="AW28" s="97">
        <v>0</v>
      </c>
      <c r="AX28" s="97">
        <v>0</v>
      </c>
      <c r="AY28" s="97">
        <v>0</v>
      </c>
      <c r="AZ28" s="97">
        <v>0</v>
      </c>
      <c r="BA28" s="97">
        <v>0</v>
      </c>
      <c r="BB28" s="97">
        <v>0</v>
      </c>
      <c r="BC28" s="110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</row>
    <row r="29" spans="1:82" ht="46.8" x14ac:dyDescent="0.3">
      <c r="A29" s="205">
        <v>8</v>
      </c>
      <c r="B29" s="156" t="s">
        <v>290</v>
      </c>
      <c r="C29" s="105" t="s">
        <v>298</v>
      </c>
      <c r="D29" s="91"/>
      <c r="E29" s="92">
        <v>0</v>
      </c>
      <c r="F29" s="92">
        <v>0</v>
      </c>
      <c r="G29" s="92">
        <v>0.55000000000000004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0.55000000000000004</v>
      </c>
      <c r="AB29" s="92">
        <v>0</v>
      </c>
      <c r="AC29" s="92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0</v>
      </c>
      <c r="AK29" s="97">
        <v>0</v>
      </c>
      <c r="AL29" s="97">
        <v>0</v>
      </c>
      <c r="AM29" s="97">
        <v>0</v>
      </c>
      <c r="AN29" s="97">
        <v>0</v>
      </c>
      <c r="AO29" s="97">
        <v>0</v>
      </c>
      <c r="AP29" s="97">
        <v>0</v>
      </c>
      <c r="AQ29" s="97">
        <v>0</v>
      </c>
      <c r="AR29" s="97">
        <v>0</v>
      </c>
      <c r="AS29" s="97">
        <v>0</v>
      </c>
      <c r="AT29" s="97">
        <v>0</v>
      </c>
      <c r="AU29" s="97">
        <v>0</v>
      </c>
      <c r="AV29" s="97">
        <v>0</v>
      </c>
      <c r="AW29" s="97">
        <v>0</v>
      </c>
      <c r="AX29" s="97">
        <v>0</v>
      </c>
      <c r="AY29" s="97">
        <v>0</v>
      </c>
      <c r="AZ29" s="97">
        <v>0</v>
      </c>
      <c r="BA29" s="97">
        <v>0</v>
      </c>
      <c r="BB29" s="97">
        <v>0</v>
      </c>
      <c r="BC29" s="110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</row>
    <row r="30" spans="1:82" ht="62.4" x14ac:dyDescent="0.3">
      <c r="A30" s="110">
        <v>9</v>
      </c>
      <c r="B30" s="197" t="s">
        <v>291</v>
      </c>
      <c r="C30" s="157" t="s">
        <v>299</v>
      </c>
      <c r="D30" s="106"/>
      <c r="E30" s="92">
        <v>0</v>
      </c>
      <c r="F30" s="92">
        <v>0</v>
      </c>
      <c r="G30" s="108">
        <v>1.1000000000000001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108">
        <v>1.1000000000000001</v>
      </c>
      <c r="AB30" s="92">
        <v>0</v>
      </c>
      <c r="AC30" s="92">
        <v>0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7">
        <v>0</v>
      </c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</row>
    <row r="31" spans="1:82" ht="78" x14ac:dyDescent="0.3">
      <c r="A31" s="110">
        <v>10</v>
      </c>
      <c r="B31" s="197" t="s">
        <v>292</v>
      </c>
      <c r="C31" s="157" t="s">
        <v>300</v>
      </c>
      <c r="D31" s="106"/>
      <c r="E31" s="92">
        <v>0</v>
      </c>
      <c r="F31" s="92">
        <v>0</v>
      </c>
      <c r="G31" s="108">
        <v>0.8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108">
        <v>0.8</v>
      </c>
      <c r="AB31" s="92">
        <v>0</v>
      </c>
      <c r="AC31" s="92">
        <v>0</v>
      </c>
      <c r="AD31" s="97">
        <v>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7">
        <v>0</v>
      </c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</row>
    <row r="32" spans="1:82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</row>
    <row r="33" spans="1:5" x14ac:dyDescent="0.3">
      <c r="A33" s="11" t="s">
        <v>326</v>
      </c>
      <c r="E33" s="11" t="s">
        <v>310</v>
      </c>
    </row>
  </sheetData>
  <mergeCells count="26">
    <mergeCell ref="O19:S19"/>
    <mergeCell ref="T19:X19"/>
    <mergeCell ref="Y19:AC19"/>
    <mergeCell ref="AD19:AH19"/>
    <mergeCell ref="A13:BC13"/>
    <mergeCell ref="A15:BC15"/>
    <mergeCell ref="A16:A20"/>
    <mergeCell ref="B16:B20"/>
    <mergeCell ref="C16:C20"/>
    <mergeCell ref="D16:D20"/>
    <mergeCell ref="E16:BB17"/>
    <mergeCell ref="BC16:BC20"/>
    <mergeCell ref="E18:AC18"/>
    <mergeCell ref="AD18:BB18"/>
    <mergeCell ref="AI19:AM19"/>
    <mergeCell ref="AN19:AR19"/>
    <mergeCell ref="AS19:AW19"/>
    <mergeCell ref="AX19:BB19"/>
    <mergeCell ref="E19:I19"/>
    <mergeCell ref="J19:N19"/>
    <mergeCell ref="A12:BC12"/>
    <mergeCell ref="A4:BC4"/>
    <mergeCell ref="A6:BC6"/>
    <mergeCell ref="A7:BC7"/>
    <mergeCell ref="A9:BC9"/>
    <mergeCell ref="A10:BC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4" fitToHeight="0" orientation="landscape" r:id="rId1"/>
  <headerFooter differentFirst="1"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BD32"/>
  <sheetViews>
    <sheetView view="pageBreakPreview" topLeftCell="A26" zoomScale="85" zoomScaleSheetLayoutView="85" workbookViewId="0">
      <selection activeCell="D32" sqref="D32"/>
    </sheetView>
  </sheetViews>
  <sheetFormatPr defaultColWidth="9" defaultRowHeight="13.8" x14ac:dyDescent="0.25"/>
  <cols>
    <col min="1" max="1" width="7.19921875" style="5" customWidth="1"/>
    <col min="2" max="2" width="18.09765625" style="6" customWidth="1"/>
    <col min="3" max="3" width="16" style="6" customWidth="1"/>
    <col min="4" max="4" width="20" style="6" customWidth="1"/>
    <col min="5" max="5" width="10.8984375" style="6" bestFit="1" customWidth="1"/>
    <col min="6" max="9" width="10.8984375" style="6" customWidth="1"/>
    <col min="10" max="10" width="10.8984375" style="6" bestFit="1" customWidth="1"/>
    <col min="11" max="11" width="6.19921875" style="6" bestFit="1" customWidth="1"/>
    <col min="12" max="12" width="13.8984375" style="6" bestFit="1" customWidth="1"/>
    <col min="13" max="13" width="13.19921875" style="6" bestFit="1" customWidth="1"/>
    <col min="14" max="14" width="14.5" style="6" customWidth="1"/>
    <col min="15" max="15" width="16" style="6" bestFit="1" customWidth="1"/>
    <col min="16" max="16" width="19.19921875" style="6" customWidth="1"/>
    <col min="17" max="17" width="16.8984375" style="6" customWidth="1"/>
    <col min="18" max="18" width="16.3984375" style="6" customWidth="1"/>
    <col min="19" max="16384" width="9" style="5"/>
  </cols>
  <sheetData>
    <row r="1" spans="1:56" ht="18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3" t="s">
        <v>254</v>
      </c>
      <c r="S1" s="11"/>
      <c r="T1" s="11"/>
      <c r="U1" s="11"/>
      <c r="V1" s="11"/>
      <c r="W1" s="11"/>
      <c r="X1" s="11"/>
      <c r="Y1" s="14"/>
      <c r="Z1" s="14"/>
      <c r="AA1" s="19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6" ht="18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2" t="s">
        <v>2</v>
      </c>
      <c r="S2" s="11"/>
      <c r="T2" s="11"/>
      <c r="U2" s="11"/>
      <c r="V2" s="11"/>
      <c r="W2" s="11"/>
      <c r="X2" s="11"/>
      <c r="Y2" s="14"/>
      <c r="Z2" s="14"/>
      <c r="AA2" s="19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6" ht="18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2" t="s">
        <v>162</v>
      </c>
      <c r="S3" s="11"/>
      <c r="T3" s="11"/>
      <c r="U3" s="11"/>
      <c r="V3" s="11"/>
      <c r="W3" s="11"/>
      <c r="X3" s="11"/>
      <c r="Y3" s="14"/>
      <c r="Z3" s="14"/>
      <c r="AA3" s="19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</row>
    <row r="4" spans="1:56" ht="17.399999999999999" x14ac:dyDescent="0.3">
      <c r="A4" s="217" t="s">
        <v>280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</row>
    <row r="5" spans="1:56" ht="15.6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4"/>
      <c r="Z5" s="14"/>
      <c r="AA5" s="19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</row>
    <row r="6" spans="1:56" ht="18.75" customHeight="1" x14ac:dyDescent="0.3">
      <c r="A6" s="218" t="s">
        <v>279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</row>
    <row r="7" spans="1:56" ht="18.75" customHeight="1" x14ac:dyDescent="0.3">
      <c r="A7" s="218" t="s">
        <v>81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</row>
    <row r="8" spans="1:56" ht="17.399999999999999" x14ac:dyDescent="0.3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14"/>
      <c r="Z8" s="14"/>
      <c r="AA8" s="19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</row>
    <row r="9" spans="1:56" ht="17.399999999999999" x14ac:dyDescent="0.25">
      <c r="A9" s="372" t="s">
        <v>327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</row>
    <row r="10" spans="1:56" ht="15.6" x14ac:dyDescent="0.25">
      <c r="A10" s="219" t="s">
        <v>38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</row>
    <row r="11" spans="1:56" ht="15.6" x14ac:dyDescent="0.3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14"/>
      <c r="Z11" s="14"/>
      <c r="AA11" s="19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</row>
    <row r="12" spans="1:56" ht="17.399999999999999" x14ac:dyDescent="0.25">
      <c r="A12" s="216" t="s">
        <v>281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</row>
    <row r="13" spans="1:56" ht="15.6" x14ac:dyDescent="0.25">
      <c r="A13" s="219" t="s">
        <v>75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</row>
    <row r="14" spans="1:56" ht="15.6" x14ac:dyDescent="0.3">
      <c r="A14" s="2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</row>
    <row r="15" spans="1:56" ht="15.75" customHeight="1" x14ac:dyDescent="0.25">
      <c r="A15" s="373" t="s">
        <v>91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</row>
    <row r="16" spans="1:56" s="6" customFormat="1" ht="30" customHeight="1" x14ac:dyDescent="0.3">
      <c r="A16" s="374" t="s">
        <v>62</v>
      </c>
      <c r="B16" s="374" t="s">
        <v>76</v>
      </c>
      <c r="C16" s="374" t="s">
        <v>11</v>
      </c>
      <c r="D16" s="376" t="s">
        <v>207</v>
      </c>
      <c r="E16" s="374" t="s">
        <v>256</v>
      </c>
      <c r="F16" s="374"/>
      <c r="G16" s="374"/>
      <c r="H16" s="374"/>
      <c r="I16" s="374"/>
      <c r="J16" s="374"/>
      <c r="K16" s="374"/>
      <c r="L16" s="379" t="s">
        <v>92</v>
      </c>
      <c r="M16" s="380"/>
      <c r="N16" s="381"/>
      <c r="O16" s="374" t="s">
        <v>59</v>
      </c>
      <c r="P16" s="374"/>
      <c r="Q16" s="374"/>
      <c r="R16" s="374"/>
    </row>
    <row r="17" spans="1:29" s="6" customFormat="1" ht="39.75" customHeight="1" x14ac:dyDescent="0.3">
      <c r="A17" s="375"/>
      <c r="B17" s="374"/>
      <c r="C17" s="374"/>
      <c r="D17" s="377"/>
      <c r="E17" s="382" t="s">
        <v>3</v>
      </c>
      <c r="F17" s="382" t="s">
        <v>6</v>
      </c>
      <c r="G17" s="382" t="s">
        <v>7</v>
      </c>
      <c r="H17" s="234" t="s">
        <v>25</v>
      </c>
      <c r="I17" s="234" t="s">
        <v>26</v>
      </c>
      <c r="J17" s="234" t="s">
        <v>12</v>
      </c>
      <c r="K17" s="382" t="s">
        <v>27</v>
      </c>
      <c r="L17" s="374" t="s">
        <v>35</v>
      </c>
      <c r="M17" s="374" t="s">
        <v>36</v>
      </c>
      <c r="N17" s="376" t="s">
        <v>209</v>
      </c>
      <c r="O17" s="374" t="s">
        <v>219</v>
      </c>
      <c r="P17" s="374" t="s">
        <v>220</v>
      </c>
      <c r="Q17" s="374" t="s">
        <v>221</v>
      </c>
      <c r="R17" s="374" t="s">
        <v>222</v>
      </c>
    </row>
    <row r="18" spans="1:29" ht="157.5" customHeight="1" x14ac:dyDescent="0.25">
      <c r="A18" s="375"/>
      <c r="B18" s="374"/>
      <c r="C18" s="374"/>
      <c r="D18" s="378"/>
      <c r="E18" s="382"/>
      <c r="F18" s="382"/>
      <c r="G18" s="382"/>
      <c r="H18" s="234"/>
      <c r="I18" s="234"/>
      <c r="J18" s="234"/>
      <c r="K18" s="382"/>
      <c r="L18" s="374"/>
      <c r="M18" s="374"/>
      <c r="N18" s="378"/>
      <c r="O18" s="374"/>
      <c r="P18" s="374"/>
      <c r="Q18" s="374"/>
      <c r="R18" s="374"/>
    </row>
    <row r="19" spans="1:29" ht="17.25" customHeight="1" x14ac:dyDescent="0.25">
      <c r="A19" s="212">
        <v>1</v>
      </c>
      <c r="B19" s="212">
        <v>2</v>
      </c>
      <c r="C19" s="212">
        <v>3</v>
      </c>
      <c r="D19" s="212">
        <f>C19+1</f>
        <v>4</v>
      </c>
      <c r="E19" s="212">
        <f t="shared" ref="E19:R19" si="0">D19+1</f>
        <v>5</v>
      </c>
      <c r="F19" s="212">
        <f t="shared" si="0"/>
        <v>6</v>
      </c>
      <c r="G19" s="212">
        <f t="shared" si="0"/>
        <v>7</v>
      </c>
      <c r="H19" s="212">
        <f t="shared" si="0"/>
        <v>8</v>
      </c>
      <c r="I19" s="212">
        <f t="shared" si="0"/>
        <v>9</v>
      </c>
      <c r="J19" s="212">
        <f t="shared" si="0"/>
        <v>10</v>
      </c>
      <c r="K19" s="212">
        <f t="shared" si="0"/>
        <v>11</v>
      </c>
      <c r="L19" s="212">
        <f t="shared" si="0"/>
        <v>12</v>
      </c>
      <c r="M19" s="212">
        <f t="shared" si="0"/>
        <v>13</v>
      </c>
      <c r="N19" s="212">
        <f t="shared" si="0"/>
        <v>14</v>
      </c>
      <c r="O19" s="212">
        <f t="shared" si="0"/>
        <v>15</v>
      </c>
      <c r="P19" s="212">
        <f t="shared" si="0"/>
        <v>16</v>
      </c>
      <c r="Q19" s="212">
        <f t="shared" si="0"/>
        <v>17</v>
      </c>
      <c r="R19" s="212">
        <f t="shared" si="0"/>
        <v>18</v>
      </c>
    </row>
    <row r="20" spans="1:29" s="1" customFormat="1" ht="140.4" x14ac:dyDescent="0.3">
      <c r="A20" s="96">
        <v>1</v>
      </c>
      <c r="B20" s="91" t="s">
        <v>283</v>
      </c>
      <c r="C20" s="105" t="s">
        <v>272</v>
      </c>
      <c r="D20" s="96"/>
      <c r="E20" s="97">
        <v>0</v>
      </c>
      <c r="F20" s="97">
        <v>2.69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111">
        <v>2017</v>
      </c>
      <c r="M20" s="111">
        <v>2017</v>
      </c>
      <c r="N20" s="98"/>
      <c r="O20" s="98" t="s">
        <v>271</v>
      </c>
      <c r="P20" s="98" t="s">
        <v>271</v>
      </c>
      <c r="Q20" s="98" t="s">
        <v>271</v>
      </c>
      <c r="R20" s="98" t="s">
        <v>271</v>
      </c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</row>
    <row r="21" spans="1:29" s="1" customFormat="1" ht="78" x14ac:dyDescent="0.3">
      <c r="A21" s="96">
        <v>2</v>
      </c>
      <c r="B21" s="91" t="s">
        <v>284</v>
      </c>
      <c r="C21" s="105" t="s">
        <v>274</v>
      </c>
      <c r="D21" s="96"/>
      <c r="E21" s="97">
        <v>0</v>
      </c>
      <c r="F21" s="97">
        <v>2.31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111">
        <v>2017</v>
      </c>
      <c r="M21" s="111">
        <v>2017</v>
      </c>
      <c r="N21" s="98"/>
      <c r="O21" s="98" t="s">
        <v>271</v>
      </c>
      <c r="P21" s="98" t="s">
        <v>271</v>
      </c>
      <c r="Q21" s="98" t="s">
        <v>271</v>
      </c>
      <c r="R21" s="98" t="s">
        <v>271</v>
      </c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</row>
    <row r="22" spans="1:29" s="1" customFormat="1" ht="234" x14ac:dyDescent="0.3">
      <c r="A22" s="96">
        <v>3</v>
      </c>
      <c r="B22" s="91" t="s">
        <v>285</v>
      </c>
      <c r="C22" s="105" t="s">
        <v>294</v>
      </c>
      <c r="D22" s="96"/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111">
        <v>2017</v>
      </c>
      <c r="M22" s="111">
        <v>2017</v>
      </c>
      <c r="N22" s="98"/>
      <c r="O22" s="98" t="s">
        <v>271</v>
      </c>
      <c r="P22" s="98" t="s">
        <v>271</v>
      </c>
      <c r="Q22" s="98" t="s">
        <v>271</v>
      </c>
      <c r="R22" s="98" t="s">
        <v>271</v>
      </c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</row>
    <row r="23" spans="1:29" s="1" customFormat="1" ht="93.6" x14ac:dyDescent="0.3">
      <c r="A23" s="205">
        <v>4</v>
      </c>
      <c r="B23" s="91" t="s">
        <v>286</v>
      </c>
      <c r="C23" s="105" t="s">
        <v>165</v>
      </c>
      <c r="D23" s="96"/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2">
        <v>1.204</v>
      </c>
      <c r="K23" s="97">
        <v>0</v>
      </c>
      <c r="L23" s="111">
        <v>2017</v>
      </c>
      <c r="M23" s="111">
        <v>2017</v>
      </c>
      <c r="N23" s="98"/>
      <c r="O23" s="98" t="s">
        <v>271</v>
      </c>
      <c r="P23" s="98" t="s">
        <v>271</v>
      </c>
      <c r="Q23" s="98" t="s">
        <v>271</v>
      </c>
      <c r="R23" s="98" t="s">
        <v>271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</row>
    <row r="24" spans="1:29" s="1" customFormat="1" ht="93.6" x14ac:dyDescent="0.3">
      <c r="A24" s="205">
        <v>5</v>
      </c>
      <c r="B24" s="156" t="s">
        <v>287</v>
      </c>
      <c r="C24" s="105" t="s">
        <v>297</v>
      </c>
      <c r="D24" s="96"/>
      <c r="E24" s="97">
        <v>0</v>
      </c>
      <c r="F24" s="97">
        <v>0</v>
      </c>
      <c r="G24" s="97">
        <v>0</v>
      </c>
      <c r="H24" s="97">
        <v>3.6349999999999998</v>
      </c>
      <c r="I24" s="97">
        <v>0</v>
      </c>
      <c r="J24" s="92">
        <v>0</v>
      </c>
      <c r="K24" s="97">
        <v>0</v>
      </c>
      <c r="L24" s="111">
        <v>2017</v>
      </c>
      <c r="M24" s="111">
        <v>2017</v>
      </c>
      <c r="N24" s="98"/>
      <c r="O24" s="98" t="s">
        <v>271</v>
      </c>
      <c r="P24" s="98" t="s">
        <v>271</v>
      </c>
      <c r="Q24" s="98" t="s">
        <v>271</v>
      </c>
      <c r="R24" s="98" t="s">
        <v>271</v>
      </c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</row>
    <row r="25" spans="1:29" s="1" customFormat="1" ht="31.2" x14ac:dyDescent="0.3">
      <c r="A25" s="205">
        <v>6</v>
      </c>
      <c r="B25" s="156" t="s">
        <v>288</v>
      </c>
      <c r="C25" s="105" t="s">
        <v>180</v>
      </c>
      <c r="D25" s="96"/>
      <c r="E25" s="97">
        <v>0</v>
      </c>
      <c r="F25" s="97">
        <v>0</v>
      </c>
      <c r="G25" s="97">
        <v>0</v>
      </c>
      <c r="H25" s="97">
        <v>0.6</v>
      </c>
      <c r="I25" s="97">
        <v>0</v>
      </c>
      <c r="J25" s="92">
        <v>0</v>
      </c>
      <c r="K25" s="97">
        <v>0</v>
      </c>
      <c r="L25" s="111">
        <v>2017</v>
      </c>
      <c r="M25" s="111">
        <v>2017</v>
      </c>
      <c r="N25" s="98"/>
      <c r="O25" s="98" t="s">
        <v>271</v>
      </c>
      <c r="P25" s="98" t="s">
        <v>271</v>
      </c>
      <c r="Q25" s="98" t="s">
        <v>271</v>
      </c>
      <c r="R25" s="98" t="s">
        <v>271</v>
      </c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</row>
    <row r="26" spans="1:29" s="1" customFormat="1" ht="46.8" x14ac:dyDescent="0.3">
      <c r="A26" s="205">
        <v>7</v>
      </c>
      <c r="B26" s="156" t="s">
        <v>289</v>
      </c>
      <c r="C26" s="105" t="s">
        <v>181</v>
      </c>
      <c r="D26" s="96"/>
      <c r="E26" s="97">
        <v>0</v>
      </c>
      <c r="F26" s="97">
        <v>0</v>
      </c>
      <c r="G26" s="97">
        <v>0</v>
      </c>
      <c r="H26" s="97">
        <v>0.42</v>
      </c>
      <c r="I26" s="97">
        <v>0</v>
      </c>
      <c r="J26" s="92">
        <v>0</v>
      </c>
      <c r="K26" s="97">
        <v>0</v>
      </c>
      <c r="L26" s="111">
        <v>2017</v>
      </c>
      <c r="M26" s="111">
        <v>2017</v>
      </c>
      <c r="N26" s="98"/>
      <c r="O26" s="98" t="s">
        <v>271</v>
      </c>
      <c r="P26" s="98" t="s">
        <v>271</v>
      </c>
      <c r="Q26" s="98" t="s">
        <v>271</v>
      </c>
      <c r="R26" s="98" t="s">
        <v>271</v>
      </c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</row>
    <row r="27" spans="1:29" s="1" customFormat="1" ht="46.8" x14ac:dyDescent="0.3">
      <c r="A27" s="205">
        <v>8</v>
      </c>
      <c r="B27" s="156" t="s">
        <v>290</v>
      </c>
      <c r="C27" s="105" t="s">
        <v>298</v>
      </c>
      <c r="D27" s="96"/>
      <c r="E27" s="97">
        <v>0</v>
      </c>
      <c r="F27" s="97">
        <v>0</v>
      </c>
      <c r="G27" s="97">
        <v>0</v>
      </c>
      <c r="H27" s="97">
        <v>0.55000000000000004</v>
      </c>
      <c r="I27" s="97">
        <v>0</v>
      </c>
      <c r="J27" s="92">
        <v>0</v>
      </c>
      <c r="K27" s="97">
        <v>0</v>
      </c>
      <c r="L27" s="111">
        <v>2017</v>
      </c>
      <c r="M27" s="111">
        <v>2017</v>
      </c>
      <c r="N27" s="98"/>
      <c r="O27" s="98" t="s">
        <v>271</v>
      </c>
      <c r="P27" s="98" t="s">
        <v>271</v>
      </c>
      <c r="Q27" s="98" t="s">
        <v>271</v>
      </c>
      <c r="R27" s="98" t="s">
        <v>271</v>
      </c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</row>
    <row r="28" spans="1:29" s="1" customFormat="1" ht="62.4" x14ac:dyDescent="0.3">
      <c r="A28" s="110">
        <v>9</v>
      </c>
      <c r="B28" s="197" t="s">
        <v>291</v>
      </c>
      <c r="C28" s="157" t="s">
        <v>299</v>
      </c>
      <c r="D28" s="96"/>
      <c r="E28" s="97">
        <v>0</v>
      </c>
      <c r="F28" s="97">
        <v>0</v>
      </c>
      <c r="G28" s="97">
        <v>0</v>
      </c>
      <c r="H28" s="97">
        <v>1.1000000000000001</v>
      </c>
      <c r="I28" s="97">
        <v>0</v>
      </c>
      <c r="J28" s="92">
        <v>0</v>
      </c>
      <c r="K28" s="97">
        <v>0</v>
      </c>
      <c r="L28" s="111">
        <v>2017</v>
      </c>
      <c r="M28" s="111">
        <v>2017</v>
      </c>
      <c r="N28" s="98"/>
      <c r="O28" s="98" t="s">
        <v>271</v>
      </c>
      <c r="P28" s="98" t="s">
        <v>271</v>
      </c>
      <c r="Q28" s="98" t="s">
        <v>271</v>
      </c>
      <c r="R28" s="98" t="s">
        <v>271</v>
      </c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</row>
    <row r="29" spans="1:29" s="1" customFormat="1" ht="62.4" x14ac:dyDescent="0.3">
      <c r="A29" s="110">
        <v>10</v>
      </c>
      <c r="B29" s="197" t="s">
        <v>292</v>
      </c>
      <c r="C29" s="157" t="s">
        <v>300</v>
      </c>
      <c r="D29" s="96"/>
      <c r="E29" s="97">
        <v>0</v>
      </c>
      <c r="F29" s="97">
        <v>0</v>
      </c>
      <c r="G29" s="97">
        <v>0</v>
      </c>
      <c r="H29" s="97">
        <v>0.8</v>
      </c>
      <c r="I29" s="97">
        <v>0</v>
      </c>
      <c r="J29" s="92">
        <v>0</v>
      </c>
      <c r="K29" s="97">
        <v>0</v>
      </c>
      <c r="L29" s="111">
        <v>2017</v>
      </c>
      <c r="M29" s="111">
        <v>2017</v>
      </c>
      <c r="N29" s="98"/>
      <c r="O29" s="98" t="s">
        <v>271</v>
      </c>
      <c r="P29" s="98" t="s">
        <v>271</v>
      </c>
      <c r="Q29" s="98" t="s">
        <v>271</v>
      </c>
      <c r="R29" s="98" t="s">
        <v>271</v>
      </c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</row>
    <row r="30" spans="1:29" ht="33" customHeight="1" x14ac:dyDescent="0.25">
      <c r="A30" s="383" t="s">
        <v>208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</row>
    <row r="32" spans="1:29" s="11" customFormat="1" ht="15.6" x14ac:dyDescent="0.3">
      <c r="A32" s="11" t="s">
        <v>309</v>
      </c>
      <c r="D32" s="11" t="s">
        <v>310</v>
      </c>
    </row>
  </sheetData>
  <mergeCells count="30">
    <mergeCell ref="A30:R30"/>
    <mergeCell ref="L17:L18"/>
    <mergeCell ref="M17:M18"/>
    <mergeCell ref="N17:N18"/>
    <mergeCell ref="O17:O18"/>
    <mergeCell ref="P17:P18"/>
    <mergeCell ref="Q17:Q18"/>
    <mergeCell ref="F17:F18"/>
    <mergeCell ref="G17:G18"/>
    <mergeCell ref="H17:H18"/>
    <mergeCell ref="I17:I18"/>
    <mergeCell ref="J17:J18"/>
    <mergeCell ref="K17:K18"/>
    <mergeCell ref="A13:R13"/>
    <mergeCell ref="A15:R15"/>
    <mergeCell ref="A16:A18"/>
    <mergeCell ref="B16:B18"/>
    <mergeCell ref="C16:C18"/>
    <mergeCell ref="D16:D18"/>
    <mergeCell ref="E16:K16"/>
    <mergeCell ref="L16:N16"/>
    <mergeCell ref="O16:R16"/>
    <mergeCell ref="E17:E18"/>
    <mergeCell ref="R17:R18"/>
    <mergeCell ref="A12:R12"/>
    <mergeCell ref="A4:R4"/>
    <mergeCell ref="A6:R6"/>
    <mergeCell ref="A7:R7"/>
    <mergeCell ref="A9:R9"/>
    <mergeCell ref="A10:R10"/>
  </mergeCells>
  <printOptions horizontalCentered="1"/>
  <pageMargins left="0.78740157480314965" right="0.39370078740157483" top="0.78740157480314965" bottom="0.78740157480314965" header="0.51181102362204722" footer="0.51181102362204722"/>
  <pageSetup paperSize="8" scale="34" orientation="landscape" r:id="rId1"/>
  <headerFooter differentFirst="1"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T24"/>
  <sheetViews>
    <sheetView topLeftCell="A25" zoomScale="85" zoomScaleNormal="85" workbookViewId="0">
      <selection activeCell="K21" sqref="K21:K23"/>
    </sheetView>
  </sheetViews>
  <sheetFormatPr defaultColWidth="9" defaultRowHeight="13.8" x14ac:dyDescent="0.25"/>
  <cols>
    <col min="1" max="1" width="6.19921875" style="70" customWidth="1"/>
    <col min="2" max="2" width="20.59765625" style="70" customWidth="1"/>
    <col min="3" max="4" width="9.3984375" style="70" customWidth="1"/>
    <col min="5" max="10" width="6.69921875" style="70" customWidth="1"/>
    <col min="11" max="11" width="9.3984375" style="70" customWidth="1"/>
    <col min="12" max="12" width="9.8984375" style="70" customWidth="1"/>
    <col min="13" max="13" width="10.09765625" style="70" customWidth="1"/>
    <col min="14" max="16" width="9.3984375" style="70" customWidth="1"/>
    <col min="17" max="18" width="8.5" style="70" customWidth="1"/>
    <col min="19" max="20" width="6.69921875" style="70" customWidth="1"/>
    <col min="21" max="22" width="11.69921875" style="70" customWidth="1"/>
    <col min="23" max="23" width="12.69921875" style="70" customWidth="1"/>
    <col min="24" max="24" width="6.69921875" style="70" customWidth="1"/>
    <col min="25" max="25" width="9.3984375" style="70" customWidth="1"/>
    <col min="26" max="26" width="12.09765625" style="70" customWidth="1"/>
    <col min="27" max="27" width="13" style="70" customWidth="1"/>
    <col min="28" max="28" width="10.3984375" style="70" customWidth="1"/>
    <col min="29" max="29" width="13.3984375" style="70" customWidth="1"/>
    <col min="30" max="33" width="8.5" style="70" customWidth="1"/>
    <col min="34" max="35" width="10.3984375" style="70" customWidth="1"/>
    <col min="36" max="36" width="12.5" style="70" customWidth="1"/>
    <col min="37" max="37" width="13.3984375" style="70" customWidth="1"/>
    <col min="38" max="41" width="8.5" style="70" customWidth="1"/>
    <col min="42" max="42" width="11" style="70" customWidth="1"/>
    <col min="43" max="43" width="11.8984375" style="70" customWidth="1"/>
    <col min="44" max="44" width="12.09765625" style="70" customWidth="1"/>
    <col min="45" max="45" width="12.5" style="70" customWidth="1"/>
    <col min="46" max="46" width="13.69921875" style="70" customWidth="1"/>
    <col min="47" max="16384" width="9" style="70"/>
  </cols>
  <sheetData>
    <row r="1" spans="1:46" ht="18" x14ac:dyDescent="0.3">
      <c r="A1" s="73"/>
      <c r="AT1" s="33" t="s">
        <v>255</v>
      </c>
    </row>
    <row r="2" spans="1:46" ht="18" x14ac:dyDescent="0.35">
      <c r="A2" s="73"/>
      <c r="AT2" s="22" t="s">
        <v>2</v>
      </c>
    </row>
    <row r="3" spans="1:46" ht="18" x14ac:dyDescent="0.35">
      <c r="A3" s="73"/>
      <c r="AT3" s="22" t="s">
        <v>162</v>
      </c>
    </row>
    <row r="4" spans="1:46" ht="18" x14ac:dyDescent="0.35">
      <c r="A4" s="73"/>
      <c r="AT4" s="22"/>
    </row>
    <row r="5" spans="1:46" ht="17.399999999999999" x14ac:dyDescent="0.3">
      <c r="A5" s="357" t="s">
        <v>69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</row>
    <row r="6" spans="1:46" ht="18" x14ac:dyDescent="0.35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</row>
    <row r="7" spans="1:46" ht="17.399999999999999" x14ac:dyDescent="0.3">
      <c r="A7" s="361" t="s">
        <v>85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</row>
    <row r="8" spans="1:46" ht="17.399999999999999" x14ac:dyDescent="0.3">
      <c r="A8" s="361" t="s">
        <v>81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</row>
    <row r="9" spans="1:46" ht="17.399999999999999" x14ac:dyDescent="0.3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</row>
    <row r="10" spans="1:46" s="32" customFormat="1" ht="17.399999999999999" x14ac:dyDescent="0.25">
      <c r="A10" s="216" t="s">
        <v>37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</row>
    <row r="11" spans="1:46" s="32" customFormat="1" ht="15" customHeight="1" x14ac:dyDescent="0.25">
      <c r="A11" s="356" t="s">
        <v>109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</row>
    <row r="12" spans="1:46" s="32" customFormat="1" ht="15" customHeight="1" x14ac:dyDescent="0.35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82"/>
      <c r="V12" s="82"/>
      <c r="W12" s="82"/>
      <c r="X12" s="82"/>
      <c r="Y12" s="82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</row>
    <row r="13" spans="1:46" s="32" customFormat="1" ht="15" customHeight="1" x14ac:dyDescent="0.25">
      <c r="A13" s="215" t="s">
        <v>119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</row>
    <row r="14" spans="1:46" s="32" customFormat="1" ht="15" customHeight="1" x14ac:dyDescent="0.25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45"/>
      <c r="V14" s="45"/>
      <c r="W14" s="45"/>
      <c r="X14" s="45"/>
      <c r="Y14" s="45"/>
    </row>
    <row r="15" spans="1:46" ht="17.399999999999999" x14ac:dyDescent="0.3">
      <c r="A15" s="357" t="s">
        <v>155</v>
      </c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</row>
    <row r="16" spans="1:46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</row>
    <row r="17" spans="1:46" ht="15.6" x14ac:dyDescent="0.3">
      <c r="A17" s="73" t="s">
        <v>223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ht="15.6" x14ac:dyDescent="0.3">
      <c r="A18" s="73" t="s">
        <v>120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s="71" customFormat="1" ht="15.6" x14ac:dyDescent="0.3">
      <c r="A19" s="78" t="s">
        <v>121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</row>
    <row r="20" spans="1:46" s="71" customFormat="1" ht="15.6" x14ac:dyDescent="0.3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</row>
    <row r="21" spans="1:46" s="71" customFormat="1" ht="77.25" customHeight="1" x14ac:dyDescent="0.25">
      <c r="A21" s="352" t="s">
        <v>110</v>
      </c>
      <c r="B21" s="344" t="s">
        <v>58</v>
      </c>
      <c r="C21" s="352" t="s">
        <v>122</v>
      </c>
      <c r="D21" s="344" t="s">
        <v>111</v>
      </c>
      <c r="E21" s="358" t="s">
        <v>112</v>
      </c>
      <c r="F21" s="359"/>
      <c r="G21" s="359"/>
      <c r="H21" s="359"/>
      <c r="I21" s="359"/>
      <c r="J21" s="360"/>
      <c r="K21" s="352" t="s">
        <v>113</v>
      </c>
      <c r="L21" s="352" t="s">
        <v>114</v>
      </c>
      <c r="M21" s="352" t="s">
        <v>115</v>
      </c>
      <c r="N21" s="352" t="s">
        <v>123</v>
      </c>
      <c r="O21" s="352" t="s">
        <v>116</v>
      </c>
      <c r="P21" s="352" t="s">
        <v>124</v>
      </c>
      <c r="Q21" s="352" t="s">
        <v>125</v>
      </c>
      <c r="R21" s="352"/>
      <c r="S21" s="355" t="s">
        <v>126</v>
      </c>
      <c r="T21" s="355" t="s">
        <v>127</v>
      </c>
      <c r="U21" s="352" t="s">
        <v>128</v>
      </c>
      <c r="V21" s="352" t="s">
        <v>129</v>
      </c>
      <c r="W21" s="352" t="s">
        <v>130</v>
      </c>
      <c r="X21" s="354" t="s">
        <v>131</v>
      </c>
      <c r="Y21" s="352" t="s">
        <v>132</v>
      </c>
      <c r="Z21" s="352" t="s">
        <v>133</v>
      </c>
      <c r="AA21" s="352" t="s">
        <v>134</v>
      </c>
      <c r="AB21" s="352" t="s">
        <v>135</v>
      </c>
      <c r="AC21" s="352" t="s">
        <v>136</v>
      </c>
      <c r="AD21" s="352" t="s">
        <v>137</v>
      </c>
      <c r="AE21" s="352"/>
      <c r="AF21" s="352"/>
      <c r="AG21" s="352"/>
      <c r="AH21" s="352"/>
      <c r="AI21" s="352"/>
      <c r="AJ21" s="352" t="s">
        <v>138</v>
      </c>
      <c r="AK21" s="352"/>
      <c r="AL21" s="352"/>
      <c r="AM21" s="352"/>
      <c r="AN21" s="352" t="s">
        <v>139</v>
      </c>
      <c r="AO21" s="352"/>
      <c r="AP21" s="352" t="s">
        <v>140</v>
      </c>
      <c r="AQ21" s="352" t="s">
        <v>141</v>
      </c>
      <c r="AR21" s="352" t="s">
        <v>142</v>
      </c>
      <c r="AS21" s="352" t="s">
        <v>143</v>
      </c>
      <c r="AT21" s="352" t="s">
        <v>117</v>
      </c>
    </row>
    <row r="22" spans="1:46" s="71" customFormat="1" ht="66.75" customHeight="1" x14ac:dyDescent="0.25">
      <c r="A22" s="352"/>
      <c r="B22" s="353"/>
      <c r="C22" s="352"/>
      <c r="D22" s="353"/>
      <c r="E22" s="344" t="s">
        <v>118</v>
      </c>
      <c r="F22" s="348" t="s">
        <v>3</v>
      </c>
      <c r="G22" s="348" t="s">
        <v>6</v>
      </c>
      <c r="H22" s="348" t="s">
        <v>7</v>
      </c>
      <c r="I22" s="348" t="s">
        <v>4</v>
      </c>
      <c r="J22" s="348" t="s">
        <v>27</v>
      </c>
      <c r="K22" s="352"/>
      <c r="L22" s="352"/>
      <c r="M22" s="352"/>
      <c r="N22" s="352"/>
      <c r="O22" s="352"/>
      <c r="P22" s="352"/>
      <c r="Q22" s="350" t="s">
        <v>23</v>
      </c>
      <c r="R22" s="350" t="s">
        <v>24</v>
      </c>
      <c r="S22" s="355"/>
      <c r="T22" s="355"/>
      <c r="U22" s="352"/>
      <c r="V22" s="352"/>
      <c r="W22" s="352"/>
      <c r="X22" s="352"/>
      <c r="Y22" s="352"/>
      <c r="Z22" s="352"/>
      <c r="AA22" s="352"/>
      <c r="AB22" s="352"/>
      <c r="AC22" s="352"/>
      <c r="AD22" s="352" t="s">
        <v>144</v>
      </c>
      <c r="AE22" s="352"/>
      <c r="AF22" s="352" t="s">
        <v>145</v>
      </c>
      <c r="AG22" s="352"/>
      <c r="AH22" s="344" t="s">
        <v>146</v>
      </c>
      <c r="AI22" s="344" t="s">
        <v>147</v>
      </c>
      <c r="AJ22" s="344" t="s">
        <v>148</v>
      </c>
      <c r="AK22" s="344" t="s">
        <v>149</v>
      </c>
      <c r="AL22" s="344" t="s">
        <v>150</v>
      </c>
      <c r="AM22" s="344" t="s">
        <v>151</v>
      </c>
      <c r="AN22" s="344" t="s">
        <v>152</v>
      </c>
      <c r="AO22" s="346" t="s">
        <v>24</v>
      </c>
      <c r="AP22" s="352"/>
      <c r="AQ22" s="352"/>
      <c r="AR22" s="352"/>
      <c r="AS22" s="352"/>
      <c r="AT22" s="352"/>
    </row>
    <row r="23" spans="1:46" s="71" customFormat="1" ht="75.75" customHeight="1" x14ac:dyDescent="0.25">
      <c r="A23" s="352"/>
      <c r="B23" s="345"/>
      <c r="C23" s="352"/>
      <c r="D23" s="345"/>
      <c r="E23" s="345"/>
      <c r="F23" s="349"/>
      <c r="G23" s="349"/>
      <c r="H23" s="349"/>
      <c r="I23" s="349"/>
      <c r="J23" s="349"/>
      <c r="K23" s="352"/>
      <c r="L23" s="352"/>
      <c r="M23" s="352"/>
      <c r="N23" s="352"/>
      <c r="O23" s="352"/>
      <c r="P23" s="352"/>
      <c r="Q23" s="351"/>
      <c r="R23" s="351"/>
      <c r="S23" s="355"/>
      <c r="T23" s="355"/>
      <c r="U23" s="352"/>
      <c r="V23" s="352"/>
      <c r="W23" s="352"/>
      <c r="X23" s="352"/>
      <c r="Y23" s="352"/>
      <c r="Z23" s="352"/>
      <c r="AA23" s="352"/>
      <c r="AB23" s="352"/>
      <c r="AC23" s="352"/>
      <c r="AD23" s="210" t="s">
        <v>153</v>
      </c>
      <c r="AE23" s="210" t="s">
        <v>154</v>
      </c>
      <c r="AF23" s="77" t="s">
        <v>23</v>
      </c>
      <c r="AG23" s="77" t="s">
        <v>24</v>
      </c>
      <c r="AH23" s="345"/>
      <c r="AI23" s="345"/>
      <c r="AJ23" s="345"/>
      <c r="AK23" s="345"/>
      <c r="AL23" s="345"/>
      <c r="AM23" s="345"/>
      <c r="AN23" s="345"/>
      <c r="AO23" s="347"/>
      <c r="AP23" s="352"/>
      <c r="AQ23" s="352"/>
      <c r="AR23" s="352"/>
      <c r="AS23" s="352"/>
      <c r="AT23" s="352"/>
    </row>
    <row r="24" spans="1:46" s="74" customFormat="1" ht="15.6" x14ac:dyDescent="0.2">
      <c r="A24" s="47">
        <v>1</v>
      </c>
      <c r="B24" s="47">
        <f>A24+1</f>
        <v>2</v>
      </c>
      <c r="C24" s="47">
        <f t="shared" ref="C24:E24" si="0">B24+1</f>
        <v>3</v>
      </c>
      <c r="D24" s="47">
        <f t="shared" si="0"/>
        <v>4</v>
      </c>
      <c r="E24" s="47">
        <f t="shared" si="0"/>
        <v>5</v>
      </c>
      <c r="F24" s="47">
        <f>E24+1</f>
        <v>6</v>
      </c>
      <c r="G24" s="47">
        <f t="shared" ref="G24:AT24" si="1">F24+1</f>
        <v>7</v>
      </c>
      <c r="H24" s="47">
        <f t="shared" si="1"/>
        <v>8</v>
      </c>
      <c r="I24" s="47">
        <f t="shared" si="1"/>
        <v>9</v>
      </c>
      <c r="J24" s="47">
        <f t="shared" si="1"/>
        <v>10</v>
      </c>
      <c r="K24" s="47">
        <f t="shared" si="1"/>
        <v>11</v>
      </c>
      <c r="L24" s="47">
        <f t="shared" si="1"/>
        <v>12</v>
      </c>
      <c r="M24" s="47">
        <f t="shared" si="1"/>
        <v>13</v>
      </c>
      <c r="N24" s="47">
        <f t="shared" si="1"/>
        <v>14</v>
      </c>
      <c r="O24" s="47">
        <f t="shared" si="1"/>
        <v>15</v>
      </c>
      <c r="P24" s="47">
        <f t="shared" si="1"/>
        <v>16</v>
      </c>
      <c r="Q24" s="47">
        <f t="shared" si="1"/>
        <v>17</v>
      </c>
      <c r="R24" s="47">
        <f t="shared" si="1"/>
        <v>18</v>
      </c>
      <c r="S24" s="47">
        <f t="shared" si="1"/>
        <v>19</v>
      </c>
      <c r="T24" s="47">
        <f t="shared" si="1"/>
        <v>20</v>
      </c>
      <c r="U24" s="47">
        <f t="shared" si="1"/>
        <v>21</v>
      </c>
      <c r="V24" s="47">
        <f t="shared" si="1"/>
        <v>22</v>
      </c>
      <c r="W24" s="47">
        <f t="shared" si="1"/>
        <v>23</v>
      </c>
      <c r="X24" s="47">
        <f t="shared" si="1"/>
        <v>24</v>
      </c>
      <c r="Y24" s="47">
        <f t="shared" si="1"/>
        <v>25</v>
      </c>
      <c r="Z24" s="47">
        <f t="shared" si="1"/>
        <v>26</v>
      </c>
      <c r="AA24" s="47">
        <f t="shared" si="1"/>
        <v>27</v>
      </c>
      <c r="AB24" s="47">
        <f t="shared" si="1"/>
        <v>28</v>
      </c>
      <c r="AC24" s="47">
        <f t="shared" si="1"/>
        <v>29</v>
      </c>
      <c r="AD24" s="47">
        <f t="shared" si="1"/>
        <v>30</v>
      </c>
      <c r="AE24" s="47">
        <f t="shared" si="1"/>
        <v>31</v>
      </c>
      <c r="AF24" s="47">
        <f t="shared" si="1"/>
        <v>32</v>
      </c>
      <c r="AG24" s="47">
        <f t="shared" si="1"/>
        <v>33</v>
      </c>
      <c r="AH24" s="47">
        <f t="shared" si="1"/>
        <v>34</v>
      </c>
      <c r="AI24" s="47">
        <f t="shared" si="1"/>
        <v>35</v>
      </c>
      <c r="AJ24" s="47">
        <f t="shared" si="1"/>
        <v>36</v>
      </c>
      <c r="AK24" s="47">
        <f t="shared" si="1"/>
        <v>37</v>
      </c>
      <c r="AL24" s="47">
        <f t="shared" si="1"/>
        <v>38</v>
      </c>
      <c r="AM24" s="47">
        <f t="shared" si="1"/>
        <v>39</v>
      </c>
      <c r="AN24" s="47">
        <f t="shared" si="1"/>
        <v>40</v>
      </c>
      <c r="AO24" s="47">
        <f t="shared" si="1"/>
        <v>41</v>
      </c>
      <c r="AP24" s="47">
        <f t="shared" si="1"/>
        <v>42</v>
      </c>
      <c r="AQ24" s="47">
        <f t="shared" si="1"/>
        <v>43</v>
      </c>
      <c r="AR24" s="47">
        <f t="shared" si="1"/>
        <v>44</v>
      </c>
      <c r="AS24" s="47">
        <f t="shared" si="1"/>
        <v>45</v>
      </c>
      <c r="AT24" s="47">
        <f t="shared" si="1"/>
        <v>46</v>
      </c>
    </row>
  </sheetData>
  <mergeCells count="56">
    <mergeCell ref="AO22:AO23"/>
    <mergeCell ref="AQ21:AQ23"/>
    <mergeCell ref="AR21:AR23"/>
    <mergeCell ref="AS21:AS23"/>
    <mergeCell ref="AT21:AT23"/>
    <mergeCell ref="AN21:AO21"/>
    <mergeCell ref="AP21:AP23"/>
    <mergeCell ref="AN22:AN23"/>
    <mergeCell ref="E22:E23"/>
    <mergeCell ref="F22:F23"/>
    <mergeCell ref="G22:G23"/>
    <mergeCell ref="H22:H23"/>
    <mergeCell ref="I22:I23"/>
    <mergeCell ref="AJ21:AM21"/>
    <mergeCell ref="AD22:AE22"/>
    <mergeCell ref="AF22:AG22"/>
    <mergeCell ref="AH22:AH23"/>
    <mergeCell ref="AI22:AI23"/>
    <mergeCell ref="AJ22:AJ23"/>
    <mergeCell ref="AK22:AK23"/>
    <mergeCell ref="AL22:AL23"/>
    <mergeCell ref="AM22:AM23"/>
    <mergeCell ref="R22:R23"/>
    <mergeCell ref="J22:J23"/>
    <mergeCell ref="AB21:AB23"/>
    <mergeCell ref="AC21:AC23"/>
    <mergeCell ref="AD21:AI21"/>
    <mergeCell ref="V21:V23"/>
    <mergeCell ref="W21:W23"/>
    <mergeCell ref="X21:X23"/>
    <mergeCell ref="Y21:Y23"/>
    <mergeCell ref="Z21:Z23"/>
    <mergeCell ref="AA21:AA23"/>
    <mergeCell ref="O21:O23"/>
    <mergeCell ref="A15:AT15"/>
    <mergeCell ref="A21:A23"/>
    <mergeCell ref="B21:B23"/>
    <mergeCell ref="C21:C23"/>
    <mergeCell ref="D21:D23"/>
    <mergeCell ref="E21:J21"/>
    <mergeCell ref="K21:K23"/>
    <mergeCell ref="L21:L23"/>
    <mergeCell ref="M21:M23"/>
    <mergeCell ref="N21:N23"/>
    <mergeCell ref="P21:P23"/>
    <mergeCell ref="Q21:R21"/>
    <mergeCell ref="S21:S23"/>
    <mergeCell ref="T21:T23"/>
    <mergeCell ref="U21:U23"/>
    <mergeCell ref="Q22:Q23"/>
    <mergeCell ref="A13:AT13"/>
    <mergeCell ref="A5:AT5"/>
    <mergeCell ref="A7:AT7"/>
    <mergeCell ref="A8:AT8"/>
    <mergeCell ref="A10:AT10"/>
    <mergeCell ref="A11:AT11"/>
  </mergeCells>
  <pageMargins left="0.70866141732283472" right="0.70866141732283472" top="0.74803149606299213" bottom="0.74803149606299213" header="0.31496062992125984" footer="0.31496062992125984"/>
  <pageSetup paperSize="8" scale="40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E33"/>
  <sheetViews>
    <sheetView topLeftCell="A20" zoomScale="70" zoomScaleNormal="70" workbookViewId="0">
      <selection activeCell="C33" sqref="C33"/>
    </sheetView>
  </sheetViews>
  <sheetFormatPr defaultColWidth="9" defaultRowHeight="15.6" x14ac:dyDescent="0.3"/>
  <cols>
    <col min="1" max="1" width="9" style="11"/>
    <col min="2" max="2" width="37.19921875" style="11" bestFit="1" customWidth="1"/>
    <col min="3" max="3" width="15" style="11" customWidth="1"/>
    <col min="4" max="4" width="23.09765625" style="11" customWidth="1"/>
    <col min="5" max="5" width="14.09765625" style="11" customWidth="1"/>
    <col min="6" max="6" width="16.19921875" style="11" customWidth="1"/>
    <col min="7" max="7" width="11.3984375" style="11" customWidth="1"/>
    <col min="8" max="8" width="13.3984375" style="11" customWidth="1"/>
    <col min="9" max="9" width="14.3984375" style="11" customWidth="1"/>
    <col min="10" max="10" width="15.3984375" style="11" customWidth="1"/>
    <col min="11" max="12" width="12.5" style="11" customWidth="1"/>
    <col min="13" max="13" width="11.19921875" style="11" customWidth="1"/>
    <col min="14" max="15" width="9" style="11" customWidth="1"/>
    <col min="16" max="17" width="13.09765625" style="11" customWidth="1"/>
    <col min="18" max="18" width="12.5" style="11" customWidth="1"/>
    <col min="19" max="19" width="10.19921875" style="11" customWidth="1"/>
    <col min="20" max="20" width="8.5" style="11" customWidth="1"/>
    <col min="21" max="21" width="13.19921875" style="11" customWidth="1"/>
    <col min="22" max="22" width="13" style="11" customWidth="1"/>
    <col min="23" max="23" width="10.19921875" style="11" customWidth="1"/>
    <col min="24" max="24" width="11.19921875" style="11" customWidth="1"/>
    <col min="25" max="25" width="11.69921875" style="11" customWidth="1"/>
    <col min="26" max="26" width="8.69921875" style="11" customWidth="1"/>
    <col min="27" max="30" width="9" style="11"/>
    <col min="31" max="31" width="16.19921875" style="11" customWidth="1"/>
    <col min="32" max="66" width="9" style="11"/>
    <col min="67" max="67" width="17.3984375" style="11" customWidth="1"/>
    <col min="68" max="16384" width="9" style="11"/>
  </cols>
  <sheetData>
    <row r="1" spans="1:31" ht="18" x14ac:dyDescent="0.3">
      <c r="T1" s="33" t="s">
        <v>238</v>
      </c>
    </row>
    <row r="2" spans="1:31" ht="18" x14ac:dyDescent="0.35">
      <c r="T2" s="22" t="s">
        <v>2</v>
      </c>
    </row>
    <row r="3" spans="1:31" ht="18" x14ac:dyDescent="0.35">
      <c r="T3" s="22" t="s">
        <v>162</v>
      </c>
    </row>
    <row r="4" spans="1:31" ht="17.399999999999999" x14ac:dyDescent="0.3">
      <c r="A4" s="217" t="s">
        <v>257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1:31" ht="18" x14ac:dyDescent="0.35">
      <c r="AE5" s="22"/>
    </row>
    <row r="6" spans="1:31" ht="21.75" customHeight="1" x14ac:dyDescent="0.3">
      <c r="A6" s="218" t="s">
        <v>261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1" ht="21.75" customHeight="1" x14ac:dyDescent="0.3">
      <c r="A7" s="218" t="s">
        <v>81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</row>
    <row r="8" spans="1:31" ht="18" x14ac:dyDescent="0.35">
      <c r="AE8" s="22"/>
    </row>
    <row r="9" spans="1:31" ht="18.75" customHeight="1" x14ac:dyDescent="0.3">
      <c r="A9" s="216" t="s">
        <v>282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ht="18.75" customHeight="1" x14ac:dyDescent="0.3">
      <c r="A10" s="219" t="s">
        <v>38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1:31" ht="17.399999999999999" x14ac:dyDescent="0.3"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ht="18.75" customHeight="1" x14ac:dyDescent="0.3">
      <c r="A12" s="216" t="s">
        <v>262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31" ht="18" x14ac:dyDescent="0.35">
      <c r="A13" s="219" t="s">
        <v>75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AE13" s="22"/>
    </row>
    <row r="14" spans="1:31" ht="18" x14ac:dyDescent="0.35">
      <c r="AE14" s="22"/>
    </row>
    <row r="15" spans="1:31" hidden="1" x14ac:dyDescent="0.3">
      <c r="A15" s="2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9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x14ac:dyDescent="0.3">
      <c r="A16" s="244" t="s">
        <v>82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9"/>
    </row>
    <row r="17" spans="1:21" ht="36.75" customHeight="1" x14ac:dyDescent="0.3">
      <c r="A17" s="221" t="s">
        <v>62</v>
      </c>
      <c r="B17" s="221" t="s">
        <v>58</v>
      </c>
      <c r="C17" s="221" t="s">
        <v>5</v>
      </c>
      <c r="D17" s="221" t="s">
        <v>199</v>
      </c>
      <c r="E17" s="224" t="s">
        <v>204</v>
      </c>
      <c r="F17" s="226"/>
      <c r="G17" s="224" t="s">
        <v>205</v>
      </c>
      <c r="H17" s="226"/>
      <c r="I17" s="224" t="s">
        <v>226</v>
      </c>
      <c r="J17" s="225"/>
      <c r="K17" s="225"/>
      <c r="L17" s="226"/>
      <c r="M17" s="224" t="s">
        <v>206</v>
      </c>
      <c r="N17" s="226"/>
      <c r="O17" s="232" t="s">
        <v>161</v>
      </c>
      <c r="P17" s="232"/>
      <c r="Q17" s="232"/>
      <c r="R17" s="232"/>
      <c r="S17" s="224" t="s">
        <v>16</v>
      </c>
      <c r="T17" s="226"/>
      <c r="U17" s="14"/>
    </row>
    <row r="18" spans="1:21" ht="68.25" customHeight="1" x14ac:dyDescent="0.3">
      <c r="A18" s="222"/>
      <c r="B18" s="222"/>
      <c r="C18" s="222"/>
      <c r="D18" s="222"/>
      <c r="E18" s="230"/>
      <c r="F18" s="231"/>
      <c r="G18" s="230"/>
      <c r="H18" s="231"/>
      <c r="I18" s="227"/>
      <c r="J18" s="228"/>
      <c r="K18" s="228"/>
      <c r="L18" s="229"/>
      <c r="M18" s="230"/>
      <c r="N18" s="231"/>
      <c r="O18" s="232" t="s">
        <v>21</v>
      </c>
      <c r="P18" s="232"/>
      <c r="Q18" s="232" t="s">
        <v>18</v>
      </c>
      <c r="R18" s="232"/>
      <c r="S18" s="230"/>
      <c r="T18" s="231"/>
      <c r="U18" s="14"/>
    </row>
    <row r="19" spans="1:21" ht="68.25" customHeight="1" x14ac:dyDescent="0.3">
      <c r="A19" s="222"/>
      <c r="B19" s="222"/>
      <c r="C19" s="222"/>
      <c r="D19" s="222"/>
      <c r="E19" s="230"/>
      <c r="F19" s="231"/>
      <c r="G19" s="227"/>
      <c r="H19" s="229"/>
      <c r="I19" s="232" t="s">
        <v>19</v>
      </c>
      <c r="J19" s="232"/>
      <c r="K19" s="232" t="s">
        <v>20</v>
      </c>
      <c r="L19" s="232"/>
      <c r="M19" s="227"/>
      <c r="N19" s="229"/>
      <c r="O19" s="232"/>
      <c r="P19" s="232"/>
      <c r="Q19" s="232"/>
      <c r="R19" s="232"/>
      <c r="S19" s="230"/>
      <c r="T19" s="231"/>
      <c r="U19" s="14"/>
    </row>
    <row r="20" spans="1:21" ht="116.25" customHeight="1" x14ac:dyDescent="0.3">
      <c r="A20" s="223"/>
      <c r="B20" s="223"/>
      <c r="C20" s="223"/>
      <c r="D20" s="223"/>
      <c r="E20" s="134" t="s">
        <v>10</v>
      </c>
      <c r="F20" s="134" t="s">
        <v>41</v>
      </c>
      <c r="G20" s="90" t="s">
        <v>10</v>
      </c>
      <c r="H20" s="90" t="s">
        <v>41</v>
      </c>
      <c r="I20" s="134" t="s">
        <v>10</v>
      </c>
      <c r="J20" s="134" t="s">
        <v>41</v>
      </c>
      <c r="K20" s="134" t="s">
        <v>10</v>
      </c>
      <c r="L20" s="134" t="s">
        <v>41</v>
      </c>
      <c r="M20" s="134" t="s">
        <v>79</v>
      </c>
      <c r="N20" s="134" t="s">
        <v>41</v>
      </c>
      <c r="O20" s="134" t="s">
        <v>79</v>
      </c>
      <c r="P20" s="134" t="s">
        <v>41</v>
      </c>
      <c r="Q20" s="134" t="s">
        <v>79</v>
      </c>
      <c r="R20" s="134" t="s">
        <v>41</v>
      </c>
      <c r="S20" s="227"/>
      <c r="T20" s="229"/>
      <c r="U20" s="14"/>
    </row>
    <row r="21" spans="1:21" ht="24" customHeight="1" x14ac:dyDescent="0.3">
      <c r="A21" s="131">
        <v>1</v>
      </c>
      <c r="B21" s="131">
        <v>2</v>
      </c>
      <c r="C21" s="131">
        <v>3</v>
      </c>
      <c r="D21" s="131">
        <v>4</v>
      </c>
      <c r="E21" s="131">
        <f>D21+1</f>
        <v>5</v>
      </c>
      <c r="F21" s="131">
        <f t="shared" ref="F21:R21" si="0">E21+1</f>
        <v>6</v>
      </c>
      <c r="G21" s="131">
        <f t="shared" si="0"/>
        <v>7</v>
      </c>
      <c r="H21" s="131">
        <f t="shared" si="0"/>
        <v>8</v>
      </c>
      <c r="I21" s="131">
        <f t="shared" si="0"/>
        <v>9</v>
      </c>
      <c r="J21" s="131">
        <f t="shared" si="0"/>
        <v>10</v>
      </c>
      <c r="K21" s="131">
        <f t="shared" si="0"/>
        <v>11</v>
      </c>
      <c r="L21" s="131">
        <f t="shared" si="0"/>
        <v>12</v>
      </c>
      <c r="M21" s="131">
        <f t="shared" si="0"/>
        <v>13</v>
      </c>
      <c r="N21" s="131">
        <f t="shared" si="0"/>
        <v>14</v>
      </c>
      <c r="O21" s="131">
        <f t="shared" si="0"/>
        <v>15</v>
      </c>
      <c r="P21" s="131">
        <f t="shared" si="0"/>
        <v>16</v>
      </c>
      <c r="Q21" s="131">
        <f t="shared" si="0"/>
        <v>17</v>
      </c>
      <c r="R21" s="131">
        <f t="shared" si="0"/>
        <v>18</v>
      </c>
      <c r="S21" s="235">
        <v>19</v>
      </c>
      <c r="T21" s="237"/>
      <c r="U21" s="14"/>
    </row>
    <row r="22" spans="1:21" ht="62.4" x14ac:dyDescent="0.3">
      <c r="A22" s="136">
        <v>1</v>
      </c>
      <c r="B22" s="91" t="s">
        <v>283</v>
      </c>
      <c r="C22" s="105" t="s">
        <v>272</v>
      </c>
      <c r="D22" s="160">
        <v>3.5009999999999999</v>
      </c>
      <c r="E22" s="166">
        <v>0</v>
      </c>
      <c r="F22" s="166">
        <v>0</v>
      </c>
      <c r="G22" s="160">
        <v>0</v>
      </c>
      <c r="H22" s="160">
        <v>0</v>
      </c>
      <c r="I22" s="160">
        <f t="shared" ref="I22:I31" si="1">D22</f>
        <v>3.5009999999999999</v>
      </c>
      <c r="J22" s="160">
        <f t="shared" ref="J22:J31" si="2">I22</f>
        <v>3.5009999999999999</v>
      </c>
      <c r="K22" s="166">
        <v>0</v>
      </c>
      <c r="L22" s="166">
        <v>0</v>
      </c>
      <c r="M22" s="166">
        <v>0</v>
      </c>
      <c r="N22" s="166">
        <v>0</v>
      </c>
      <c r="O22" s="160">
        <f t="shared" ref="O22:O31" si="3">P22</f>
        <v>-3.5009999999999999</v>
      </c>
      <c r="P22" s="160">
        <v>-3.5009999999999999</v>
      </c>
      <c r="Q22" s="93">
        <v>-1</v>
      </c>
      <c r="R22" s="93">
        <v>-1</v>
      </c>
      <c r="S22" s="247"/>
      <c r="T22" s="247"/>
      <c r="U22" s="14"/>
    </row>
    <row r="23" spans="1:21" ht="31.2" x14ac:dyDescent="0.3">
      <c r="A23" s="95">
        <v>2</v>
      </c>
      <c r="B23" s="91" t="s">
        <v>284</v>
      </c>
      <c r="C23" s="105" t="s">
        <v>274</v>
      </c>
      <c r="D23" s="160">
        <v>1.986</v>
      </c>
      <c r="E23" s="166">
        <v>0</v>
      </c>
      <c r="F23" s="166">
        <v>0</v>
      </c>
      <c r="G23" s="160">
        <v>0</v>
      </c>
      <c r="H23" s="160">
        <v>0</v>
      </c>
      <c r="I23" s="160">
        <f t="shared" si="1"/>
        <v>1.986</v>
      </c>
      <c r="J23" s="160">
        <f t="shared" si="2"/>
        <v>1.986</v>
      </c>
      <c r="K23" s="166">
        <v>0</v>
      </c>
      <c r="L23" s="166">
        <v>0</v>
      </c>
      <c r="M23" s="166">
        <v>0</v>
      </c>
      <c r="N23" s="166">
        <v>0</v>
      </c>
      <c r="O23" s="160">
        <f t="shared" si="3"/>
        <v>-1.986</v>
      </c>
      <c r="P23" s="160">
        <v>-1.986</v>
      </c>
      <c r="Q23" s="93">
        <v>-1</v>
      </c>
      <c r="R23" s="93">
        <v>-1</v>
      </c>
      <c r="S23" s="245"/>
      <c r="T23" s="246"/>
    </row>
    <row r="24" spans="1:21" ht="109.2" x14ac:dyDescent="0.3">
      <c r="A24" s="95">
        <v>3</v>
      </c>
      <c r="B24" s="91" t="s">
        <v>285</v>
      </c>
      <c r="C24" s="105" t="s">
        <v>294</v>
      </c>
      <c r="D24" s="160">
        <v>1.5780000000000001</v>
      </c>
      <c r="E24" s="166">
        <v>0</v>
      </c>
      <c r="F24" s="166">
        <v>0</v>
      </c>
      <c r="G24" s="160">
        <v>0</v>
      </c>
      <c r="H24" s="160">
        <v>0</v>
      </c>
      <c r="I24" s="160">
        <f t="shared" si="1"/>
        <v>1.5780000000000001</v>
      </c>
      <c r="J24" s="160">
        <f t="shared" si="2"/>
        <v>1.5780000000000001</v>
      </c>
      <c r="K24" s="166">
        <v>0</v>
      </c>
      <c r="L24" s="166">
        <v>0</v>
      </c>
      <c r="M24" s="166">
        <v>0</v>
      </c>
      <c r="N24" s="166">
        <v>0</v>
      </c>
      <c r="O24" s="160">
        <f t="shared" si="3"/>
        <v>-1.5780000000000001</v>
      </c>
      <c r="P24" s="160">
        <v>-1.5780000000000001</v>
      </c>
      <c r="Q24" s="93">
        <v>-1</v>
      </c>
      <c r="R24" s="93">
        <v>-1</v>
      </c>
      <c r="S24" s="245"/>
      <c r="T24" s="246"/>
    </row>
    <row r="25" spans="1:21" ht="46.8" x14ac:dyDescent="0.3">
      <c r="A25" s="95">
        <v>4</v>
      </c>
      <c r="B25" s="91" t="s">
        <v>286</v>
      </c>
      <c r="C25" s="105" t="s">
        <v>165</v>
      </c>
      <c r="D25" s="160">
        <v>2.4529999999999998</v>
      </c>
      <c r="E25" s="166">
        <v>0</v>
      </c>
      <c r="F25" s="166">
        <v>0</v>
      </c>
      <c r="G25" s="160">
        <v>0</v>
      </c>
      <c r="H25" s="160">
        <v>0</v>
      </c>
      <c r="I25" s="160">
        <f t="shared" si="1"/>
        <v>2.4529999999999998</v>
      </c>
      <c r="J25" s="160">
        <f t="shared" si="2"/>
        <v>2.4529999999999998</v>
      </c>
      <c r="K25" s="166">
        <v>0</v>
      </c>
      <c r="L25" s="166">
        <v>0</v>
      </c>
      <c r="M25" s="166">
        <v>0</v>
      </c>
      <c r="N25" s="166">
        <v>0</v>
      </c>
      <c r="O25" s="160">
        <f t="shared" si="3"/>
        <v>-2.4529999999999998</v>
      </c>
      <c r="P25" s="160">
        <v>-2.4529999999999998</v>
      </c>
      <c r="Q25" s="93">
        <v>-1</v>
      </c>
      <c r="R25" s="93">
        <v>-1</v>
      </c>
      <c r="S25" s="245"/>
      <c r="T25" s="246"/>
    </row>
    <row r="26" spans="1:21" ht="46.8" x14ac:dyDescent="0.3">
      <c r="A26" s="95">
        <v>5</v>
      </c>
      <c r="B26" s="156" t="s">
        <v>287</v>
      </c>
      <c r="C26" s="105" t="s">
        <v>297</v>
      </c>
      <c r="D26" s="160">
        <v>6.3220000000000001</v>
      </c>
      <c r="E26" s="166">
        <v>0</v>
      </c>
      <c r="F26" s="166">
        <v>0</v>
      </c>
      <c r="G26" s="160">
        <v>0</v>
      </c>
      <c r="H26" s="160">
        <v>0</v>
      </c>
      <c r="I26" s="160">
        <f t="shared" si="1"/>
        <v>6.3220000000000001</v>
      </c>
      <c r="J26" s="160">
        <f t="shared" si="2"/>
        <v>6.3220000000000001</v>
      </c>
      <c r="K26" s="166">
        <v>0</v>
      </c>
      <c r="L26" s="166">
        <v>0</v>
      </c>
      <c r="M26" s="166">
        <v>0</v>
      </c>
      <c r="N26" s="166">
        <v>0</v>
      </c>
      <c r="O26" s="171">
        <f t="shared" si="3"/>
        <v>-6.3220000000000001</v>
      </c>
      <c r="P26" s="160">
        <v>-6.3220000000000001</v>
      </c>
      <c r="Q26" s="93">
        <v>-1</v>
      </c>
      <c r="R26" s="93">
        <v>-1</v>
      </c>
      <c r="S26" s="245"/>
      <c r="T26" s="246"/>
    </row>
    <row r="27" spans="1:21" x14ac:dyDescent="0.3">
      <c r="A27" s="95">
        <v>6</v>
      </c>
      <c r="B27" s="30" t="s">
        <v>288</v>
      </c>
      <c r="C27" s="105" t="s">
        <v>180</v>
      </c>
      <c r="D27" s="160">
        <v>0.57999999999999996</v>
      </c>
      <c r="E27" s="166">
        <v>0</v>
      </c>
      <c r="F27" s="166">
        <v>0</v>
      </c>
      <c r="G27" s="160">
        <v>0</v>
      </c>
      <c r="H27" s="160">
        <v>0</v>
      </c>
      <c r="I27" s="160">
        <f t="shared" si="1"/>
        <v>0.57999999999999996</v>
      </c>
      <c r="J27" s="160">
        <f t="shared" si="2"/>
        <v>0.57999999999999996</v>
      </c>
      <c r="K27" s="166">
        <v>0</v>
      </c>
      <c r="L27" s="166">
        <v>0</v>
      </c>
      <c r="M27" s="170">
        <v>0</v>
      </c>
      <c r="N27" s="166">
        <v>0</v>
      </c>
      <c r="O27" s="171">
        <f t="shared" si="3"/>
        <v>-0.57999999999999996</v>
      </c>
      <c r="P27" s="160">
        <v>-0.57999999999999996</v>
      </c>
      <c r="Q27" s="93">
        <v>-1</v>
      </c>
      <c r="R27" s="93">
        <v>-1</v>
      </c>
      <c r="S27" s="245"/>
      <c r="T27" s="246"/>
    </row>
    <row r="28" spans="1:21" ht="31.2" x14ac:dyDescent="0.3">
      <c r="A28" s="95">
        <v>7</v>
      </c>
      <c r="B28" s="156" t="s">
        <v>289</v>
      </c>
      <c r="C28" s="157" t="s">
        <v>181</v>
      </c>
      <c r="D28" s="162">
        <v>0.40799999999999997</v>
      </c>
      <c r="E28" s="166">
        <v>0</v>
      </c>
      <c r="F28" s="166">
        <v>0</v>
      </c>
      <c r="G28" s="160">
        <v>0</v>
      </c>
      <c r="H28" s="160">
        <v>0</v>
      </c>
      <c r="I28" s="162">
        <f t="shared" si="1"/>
        <v>0.40799999999999997</v>
      </c>
      <c r="J28" s="162">
        <f t="shared" si="2"/>
        <v>0.40799999999999997</v>
      </c>
      <c r="K28" s="166">
        <v>0</v>
      </c>
      <c r="L28" s="166">
        <v>0</v>
      </c>
      <c r="M28" s="170">
        <v>0</v>
      </c>
      <c r="N28" s="166">
        <v>0</v>
      </c>
      <c r="O28" s="164">
        <f t="shared" si="3"/>
        <v>-0.40799999999999997</v>
      </c>
      <c r="P28" s="160">
        <v>-0.40799999999999997</v>
      </c>
      <c r="Q28" s="93">
        <v>-1</v>
      </c>
      <c r="R28" s="93">
        <v>-1</v>
      </c>
      <c r="S28" s="248"/>
      <c r="T28" s="249"/>
    </row>
    <row r="29" spans="1:21" x14ac:dyDescent="0.3">
      <c r="A29" s="95">
        <v>8</v>
      </c>
      <c r="B29" s="30" t="s">
        <v>290</v>
      </c>
      <c r="C29" s="157" t="s">
        <v>298</v>
      </c>
      <c r="D29" s="162">
        <v>0.49299999999999999</v>
      </c>
      <c r="E29" s="166">
        <v>0</v>
      </c>
      <c r="F29" s="166">
        <v>0</v>
      </c>
      <c r="G29" s="160">
        <v>0</v>
      </c>
      <c r="H29" s="160">
        <v>0</v>
      </c>
      <c r="I29" s="162">
        <f t="shared" si="1"/>
        <v>0.49299999999999999</v>
      </c>
      <c r="J29" s="162">
        <f t="shared" si="2"/>
        <v>0.49299999999999999</v>
      </c>
      <c r="K29" s="166">
        <v>0</v>
      </c>
      <c r="L29" s="166">
        <v>0</v>
      </c>
      <c r="M29" s="170">
        <v>0</v>
      </c>
      <c r="N29" s="166">
        <v>0</v>
      </c>
      <c r="O29" s="164">
        <f t="shared" si="3"/>
        <v>-0.49299999999999999</v>
      </c>
      <c r="P29" s="160">
        <v>-0.49299999999999999</v>
      </c>
      <c r="Q29" s="93">
        <v>-1</v>
      </c>
      <c r="R29" s="93">
        <v>-1</v>
      </c>
      <c r="S29" s="250"/>
      <c r="T29" s="251"/>
    </row>
    <row r="30" spans="1:21" ht="31.2" x14ac:dyDescent="0.3">
      <c r="A30" s="95">
        <v>9</v>
      </c>
      <c r="B30" s="156" t="s">
        <v>291</v>
      </c>
      <c r="C30" s="157" t="s">
        <v>299</v>
      </c>
      <c r="D30" s="162">
        <v>0.97699999999999998</v>
      </c>
      <c r="E30" s="166">
        <v>0</v>
      </c>
      <c r="F30" s="166">
        <v>0</v>
      </c>
      <c r="G30" s="160">
        <v>0</v>
      </c>
      <c r="H30" s="160">
        <v>0</v>
      </c>
      <c r="I30" s="162">
        <f t="shared" si="1"/>
        <v>0.97699999999999998</v>
      </c>
      <c r="J30" s="162">
        <f t="shared" si="2"/>
        <v>0.97699999999999998</v>
      </c>
      <c r="K30" s="166">
        <v>0</v>
      </c>
      <c r="L30" s="166">
        <v>0</v>
      </c>
      <c r="M30" s="170">
        <v>0</v>
      </c>
      <c r="N30" s="166">
        <v>0</v>
      </c>
      <c r="O30" s="164">
        <f t="shared" si="3"/>
        <v>-0.97699999999999998</v>
      </c>
      <c r="P30" s="160">
        <v>-0.97699999999999998</v>
      </c>
      <c r="Q30" s="93">
        <v>-1</v>
      </c>
      <c r="R30" s="93">
        <v>-1</v>
      </c>
      <c r="S30" s="250"/>
      <c r="T30" s="251"/>
    </row>
    <row r="31" spans="1:21" ht="31.2" x14ac:dyDescent="0.3">
      <c r="A31" s="95">
        <v>10</v>
      </c>
      <c r="B31" s="156" t="s">
        <v>292</v>
      </c>
      <c r="C31" s="157" t="s">
        <v>300</v>
      </c>
      <c r="D31" s="162">
        <v>0.753</v>
      </c>
      <c r="E31" s="166">
        <v>0</v>
      </c>
      <c r="F31" s="166">
        <v>0</v>
      </c>
      <c r="G31" s="160">
        <v>0</v>
      </c>
      <c r="H31" s="160">
        <v>0</v>
      </c>
      <c r="I31" s="162">
        <f t="shared" si="1"/>
        <v>0.753</v>
      </c>
      <c r="J31" s="162">
        <f t="shared" si="2"/>
        <v>0.753</v>
      </c>
      <c r="K31" s="166">
        <v>0</v>
      </c>
      <c r="L31" s="166">
        <v>0</v>
      </c>
      <c r="M31" s="170">
        <v>0</v>
      </c>
      <c r="N31" s="166">
        <v>0</v>
      </c>
      <c r="O31" s="164">
        <f t="shared" si="3"/>
        <v>-0.753</v>
      </c>
      <c r="P31" s="160">
        <v>-0.753</v>
      </c>
      <c r="Q31" s="93">
        <v>-1</v>
      </c>
      <c r="R31" s="93">
        <v>-1</v>
      </c>
      <c r="S31" s="252"/>
      <c r="T31" s="253"/>
    </row>
    <row r="33" spans="1:3" x14ac:dyDescent="0.3">
      <c r="A33" s="11" t="s">
        <v>309</v>
      </c>
      <c r="C33" s="11" t="s">
        <v>310</v>
      </c>
    </row>
  </sheetData>
  <mergeCells count="33">
    <mergeCell ref="S27:T27"/>
    <mergeCell ref="S28:T28"/>
    <mergeCell ref="S29:T29"/>
    <mergeCell ref="S30:T30"/>
    <mergeCell ref="S31:T31"/>
    <mergeCell ref="S26:T26"/>
    <mergeCell ref="O17:R17"/>
    <mergeCell ref="S17:T20"/>
    <mergeCell ref="O18:P19"/>
    <mergeCell ref="Q18:R19"/>
    <mergeCell ref="S21:T21"/>
    <mergeCell ref="S22:T22"/>
    <mergeCell ref="S23:T23"/>
    <mergeCell ref="S24:T24"/>
    <mergeCell ref="S25:T25"/>
    <mergeCell ref="I19:J19"/>
    <mergeCell ref="K19:L19"/>
    <mergeCell ref="A13:T13"/>
    <mergeCell ref="A16:T16"/>
    <mergeCell ref="A17:A20"/>
    <mergeCell ref="B17:B20"/>
    <mergeCell ref="C17:C20"/>
    <mergeCell ref="D17:D20"/>
    <mergeCell ref="E17:F19"/>
    <mergeCell ref="G17:H19"/>
    <mergeCell ref="I17:L18"/>
    <mergeCell ref="M17:N19"/>
    <mergeCell ref="A12:T12"/>
    <mergeCell ref="A4:T4"/>
    <mergeCell ref="A6:T6"/>
    <mergeCell ref="A7:T7"/>
    <mergeCell ref="A9:T9"/>
    <mergeCell ref="A10:T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4" fitToHeight="0" orientation="landscape" r:id="rId1"/>
  <headerFooter differentFirst="1" alignWithMargins="0">
    <oddHeader>&amp;C&amp;P</oddHeader>
  </headerFooter>
  <colBreaks count="1" manualBreakCount="1">
    <brk id="31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Y33"/>
  <sheetViews>
    <sheetView topLeftCell="A24" zoomScale="85" zoomScaleNormal="85" workbookViewId="0">
      <selection activeCell="C33" sqref="C33"/>
    </sheetView>
  </sheetViews>
  <sheetFormatPr defaultColWidth="9" defaultRowHeight="15.6" x14ac:dyDescent="0.3"/>
  <cols>
    <col min="1" max="1" width="7.19921875" style="11" customWidth="1"/>
    <col min="2" max="2" width="34" style="11" customWidth="1"/>
    <col min="3" max="3" width="14.59765625" style="11" customWidth="1"/>
    <col min="4" max="4" width="17.09765625" style="11" customWidth="1"/>
    <col min="5" max="5" width="10.09765625" style="11" customWidth="1"/>
    <col min="6" max="6" width="6.59765625" style="11" customWidth="1"/>
    <col min="7" max="7" width="7.3984375" style="11" customWidth="1"/>
    <col min="8" max="8" width="6.59765625" style="11" customWidth="1"/>
    <col min="9" max="9" width="6.3984375" style="11" customWidth="1"/>
    <col min="10" max="10" width="6.8984375" style="11" customWidth="1"/>
    <col min="11" max="11" width="17.09765625" style="11" customWidth="1"/>
    <col min="12" max="12" width="9.09765625" style="11" customWidth="1"/>
    <col min="13" max="13" width="5.5" style="11" customWidth="1"/>
    <col min="14" max="14" width="6.5" style="11" customWidth="1"/>
    <col min="15" max="17" width="6.09765625" style="11" customWidth="1"/>
    <col min="18" max="18" width="13.8984375" style="11" customWidth="1"/>
    <col min="19" max="19" width="15.8984375" style="11" customWidth="1"/>
    <col min="20" max="20" width="16.69921875" style="11" customWidth="1"/>
    <col min="21" max="21" width="13.8984375" style="11" customWidth="1"/>
    <col min="22" max="22" width="18" style="11" customWidth="1"/>
    <col min="23" max="16384" width="9" style="11"/>
  </cols>
  <sheetData>
    <row r="1" spans="1:51" ht="18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9"/>
      <c r="V1" s="33" t="s">
        <v>239</v>
      </c>
      <c r="X1" s="2"/>
    </row>
    <row r="2" spans="1:51" ht="18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9"/>
      <c r="V2" s="22" t="s">
        <v>2</v>
      </c>
      <c r="X2" s="2"/>
    </row>
    <row r="3" spans="1:51" ht="18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9"/>
      <c r="V3" s="22" t="s">
        <v>162</v>
      </c>
      <c r="X3" s="2"/>
    </row>
    <row r="4" spans="1:51" ht="17.399999999999999" x14ac:dyDescent="0.3">
      <c r="A4" s="217" t="s">
        <v>257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X4" s="2"/>
    </row>
    <row r="5" spans="1:51" ht="18" x14ac:dyDescent="0.35">
      <c r="R5" s="19"/>
      <c r="S5" s="22"/>
      <c r="T5" s="22"/>
      <c r="U5" s="22"/>
      <c r="V5" s="14"/>
      <c r="X5" s="2"/>
    </row>
    <row r="6" spans="1:51" ht="18.75" customHeight="1" x14ac:dyDescent="0.3">
      <c r="A6" s="218" t="s">
        <v>261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X6" s="2"/>
    </row>
    <row r="7" spans="1:51" ht="18.75" customHeight="1" x14ac:dyDescent="0.3">
      <c r="A7" s="218" t="s">
        <v>81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X7" s="2"/>
    </row>
    <row r="8" spans="1:51" ht="18" x14ac:dyDescent="0.35">
      <c r="R8" s="19"/>
      <c r="S8" s="22"/>
      <c r="T8" s="22"/>
      <c r="U8" s="22"/>
      <c r="V8" s="14"/>
      <c r="X8" s="2"/>
    </row>
    <row r="9" spans="1:51" ht="18.75" customHeight="1" x14ac:dyDescent="0.3">
      <c r="A9" s="216" t="s">
        <v>282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X9" s="2"/>
    </row>
    <row r="10" spans="1:51" ht="18.75" customHeight="1" x14ac:dyDescent="0.3">
      <c r="A10" s="219" t="s">
        <v>38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X10" s="2"/>
    </row>
    <row r="11" spans="1:51" ht="18" x14ac:dyDescent="0.35">
      <c r="R11" s="19"/>
      <c r="S11" s="22"/>
      <c r="T11" s="22"/>
      <c r="U11" s="22"/>
      <c r="V11" s="14"/>
      <c r="X11" s="2"/>
    </row>
    <row r="12" spans="1:51" ht="17.399999999999999" x14ac:dyDescent="0.3">
      <c r="A12" s="216" t="s">
        <v>262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X12" s="2"/>
    </row>
    <row r="13" spans="1:51" ht="18.75" customHeight="1" x14ac:dyDescent="0.3">
      <c r="A13" s="219" t="s">
        <v>75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X13" s="2"/>
    </row>
    <row r="14" spans="1:51" ht="10.5" customHeight="1" x14ac:dyDescent="0.3">
      <c r="A14" s="14"/>
      <c r="B14" s="12"/>
      <c r="C14" s="13"/>
      <c r="D14" s="13"/>
      <c r="E14" s="52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4"/>
      <c r="AC14" s="4"/>
    </row>
    <row r="15" spans="1:51" ht="15.75" customHeight="1" x14ac:dyDescent="0.3">
      <c r="A15" s="257" t="s">
        <v>227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5"/>
      <c r="AT15" s="15"/>
      <c r="AU15" s="15"/>
      <c r="AV15" s="15"/>
      <c r="AW15" s="15"/>
    </row>
    <row r="16" spans="1:51" ht="31.5" customHeight="1" x14ac:dyDescent="0.3">
      <c r="A16" s="254" t="s">
        <v>62</v>
      </c>
      <c r="B16" s="258" t="s">
        <v>58</v>
      </c>
      <c r="C16" s="258" t="s">
        <v>5</v>
      </c>
      <c r="D16" s="255" t="s">
        <v>83</v>
      </c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9"/>
      <c r="V16" s="258" t="s">
        <v>22</v>
      </c>
      <c r="W16" s="21"/>
      <c r="X16" s="21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ht="49.5" customHeight="1" x14ac:dyDescent="0.3">
      <c r="A17" s="254"/>
      <c r="B17" s="258"/>
      <c r="C17" s="258"/>
      <c r="D17" s="260" t="s">
        <v>23</v>
      </c>
      <c r="E17" s="261"/>
      <c r="F17" s="261"/>
      <c r="G17" s="261"/>
      <c r="H17" s="261"/>
      <c r="I17" s="261"/>
      <c r="J17" s="261"/>
      <c r="K17" s="260" t="s">
        <v>24</v>
      </c>
      <c r="L17" s="261"/>
      <c r="M17" s="261"/>
      <c r="N17" s="261"/>
      <c r="O17" s="261"/>
      <c r="P17" s="261"/>
      <c r="Q17" s="261"/>
      <c r="R17" s="224" t="s">
        <v>84</v>
      </c>
      <c r="S17" s="225"/>
      <c r="T17" s="225"/>
      <c r="U17" s="226"/>
      <c r="V17" s="258"/>
      <c r="W17" s="21"/>
      <c r="X17" s="21"/>
      <c r="Y17" s="16"/>
      <c r="Z17" s="16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ht="51.75" customHeight="1" x14ac:dyDescent="0.3">
      <c r="A18" s="254"/>
      <c r="B18" s="258"/>
      <c r="C18" s="258"/>
      <c r="D18" s="262"/>
      <c r="E18" s="263"/>
      <c r="F18" s="263"/>
      <c r="G18" s="263"/>
      <c r="H18" s="263"/>
      <c r="I18" s="263"/>
      <c r="J18" s="263"/>
      <c r="K18" s="262"/>
      <c r="L18" s="263"/>
      <c r="M18" s="263"/>
      <c r="N18" s="263"/>
      <c r="O18" s="263"/>
      <c r="P18" s="263"/>
      <c r="Q18" s="263"/>
      <c r="R18" s="227"/>
      <c r="S18" s="228"/>
      <c r="T18" s="228"/>
      <c r="U18" s="229"/>
      <c r="V18" s="258"/>
      <c r="W18" s="21"/>
      <c r="X18" s="21"/>
      <c r="Y18" s="16"/>
      <c r="Z18" s="16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51.75" customHeight="1" x14ac:dyDescent="0.3">
      <c r="A19" s="254"/>
      <c r="B19" s="258"/>
      <c r="C19" s="258"/>
      <c r="D19" s="137" t="s">
        <v>71</v>
      </c>
      <c r="E19" s="254"/>
      <c r="F19" s="254"/>
      <c r="G19" s="254"/>
      <c r="H19" s="254"/>
      <c r="I19" s="254"/>
      <c r="J19" s="254"/>
      <c r="K19" s="143" t="s">
        <v>71</v>
      </c>
      <c r="L19" s="255" t="s">
        <v>70</v>
      </c>
      <c r="M19" s="256"/>
      <c r="N19" s="256"/>
      <c r="O19" s="256"/>
      <c r="P19" s="256"/>
      <c r="Q19" s="256"/>
      <c r="R19" s="235" t="s">
        <v>71</v>
      </c>
      <c r="S19" s="237"/>
      <c r="T19" s="235" t="s">
        <v>70</v>
      </c>
      <c r="U19" s="237"/>
      <c r="V19" s="258"/>
      <c r="W19" s="21"/>
      <c r="X19" s="21"/>
      <c r="Y19" s="16"/>
      <c r="Z19" s="16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ht="65.25" customHeight="1" x14ac:dyDescent="0.3">
      <c r="A20" s="254"/>
      <c r="B20" s="258"/>
      <c r="C20" s="258"/>
      <c r="D20" s="50" t="s">
        <v>47</v>
      </c>
      <c r="E20" s="50" t="s">
        <v>47</v>
      </c>
      <c r="F20" s="144" t="s">
        <v>6</v>
      </c>
      <c r="G20" s="144" t="s">
        <v>7</v>
      </c>
      <c r="H20" s="144" t="s">
        <v>200</v>
      </c>
      <c r="I20" s="144" t="s">
        <v>3</v>
      </c>
      <c r="J20" s="144" t="s">
        <v>27</v>
      </c>
      <c r="K20" s="50" t="s">
        <v>47</v>
      </c>
      <c r="L20" s="50" t="s">
        <v>47</v>
      </c>
      <c r="M20" s="144" t="s">
        <v>6</v>
      </c>
      <c r="N20" s="144" t="s">
        <v>7</v>
      </c>
      <c r="O20" s="144" t="s">
        <v>200</v>
      </c>
      <c r="P20" s="144" t="s">
        <v>3</v>
      </c>
      <c r="Q20" s="144" t="s">
        <v>27</v>
      </c>
      <c r="R20" s="132" t="s">
        <v>21</v>
      </c>
      <c r="S20" s="132" t="s">
        <v>18</v>
      </c>
      <c r="T20" s="132" t="s">
        <v>21</v>
      </c>
      <c r="U20" s="132" t="s">
        <v>18</v>
      </c>
      <c r="V20" s="258"/>
      <c r="W20" s="21"/>
      <c r="X20" s="21"/>
      <c r="Y20" s="16"/>
      <c r="Z20" s="16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x14ac:dyDescent="0.3">
      <c r="A21" s="138">
        <v>1</v>
      </c>
      <c r="B21" s="138">
        <v>2</v>
      </c>
      <c r="C21" s="138">
        <v>3</v>
      </c>
      <c r="D21" s="138">
        <f>C21+1</f>
        <v>4</v>
      </c>
      <c r="E21" s="138">
        <f t="shared" ref="E21:V21" si="0">D21+1</f>
        <v>5</v>
      </c>
      <c r="F21" s="138">
        <f t="shared" si="0"/>
        <v>6</v>
      </c>
      <c r="G21" s="138">
        <f t="shared" si="0"/>
        <v>7</v>
      </c>
      <c r="H21" s="138">
        <f t="shared" si="0"/>
        <v>8</v>
      </c>
      <c r="I21" s="138">
        <f t="shared" si="0"/>
        <v>9</v>
      </c>
      <c r="J21" s="138">
        <f t="shared" si="0"/>
        <v>10</v>
      </c>
      <c r="K21" s="138">
        <f t="shared" si="0"/>
        <v>11</v>
      </c>
      <c r="L21" s="138">
        <f t="shared" si="0"/>
        <v>12</v>
      </c>
      <c r="M21" s="138">
        <f t="shared" si="0"/>
        <v>13</v>
      </c>
      <c r="N21" s="138">
        <f t="shared" si="0"/>
        <v>14</v>
      </c>
      <c r="O21" s="138">
        <f t="shared" si="0"/>
        <v>15</v>
      </c>
      <c r="P21" s="138">
        <f t="shared" si="0"/>
        <v>16</v>
      </c>
      <c r="Q21" s="138">
        <f t="shared" si="0"/>
        <v>17</v>
      </c>
      <c r="R21" s="138">
        <f t="shared" si="0"/>
        <v>18</v>
      </c>
      <c r="S21" s="138">
        <f t="shared" si="0"/>
        <v>19</v>
      </c>
      <c r="T21" s="138">
        <f t="shared" si="0"/>
        <v>20</v>
      </c>
      <c r="U21" s="138">
        <f t="shared" si="0"/>
        <v>21</v>
      </c>
      <c r="V21" s="138">
        <f t="shared" si="0"/>
        <v>22</v>
      </c>
      <c r="W21" s="27"/>
      <c r="X21" s="27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s="1" customFormat="1" ht="62.4" x14ac:dyDescent="0.3">
      <c r="A22" s="96">
        <v>1</v>
      </c>
      <c r="B22" s="91" t="s">
        <v>283</v>
      </c>
      <c r="C22" s="105" t="s">
        <v>272</v>
      </c>
      <c r="D22" s="97">
        <v>0</v>
      </c>
      <c r="E22" s="160">
        <v>3.5009999999999999</v>
      </c>
      <c r="F22" s="98">
        <v>2.69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9">
        <v>0</v>
      </c>
      <c r="T22" s="160">
        <v>-3.5009999999999999</v>
      </c>
      <c r="U22" s="93">
        <v>-1</v>
      </c>
      <c r="V22" s="53"/>
      <c r="W22" s="100"/>
      <c r="X22" s="100"/>
      <c r="Y22" s="100"/>
      <c r="Z22" s="100"/>
    </row>
    <row r="23" spans="1:51" s="1" customFormat="1" ht="31.2" x14ac:dyDescent="0.3">
      <c r="A23" s="96">
        <v>2</v>
      </c>
      <c r="B23" s="91" t="s">
        <v>284</v>
      </c>
      <c r="C23" s="105" t="s">
        <v>274</v>
      </c>
      <c r="D23" s="97">
        <v>0</v>
      </c>
      <c r="E23" s="160">
        <v>1.986</v>
      </c>
      <c r="F23" s="98">
        <v>2.31</v>
      </c>
      <c r="G23" s="98">
        <v>0</v>
      </c>
      <c r="H23" s="98">
        <v>3.17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9">
        <v>0</v>
      </c>
      <c r="T23" s="160">
        <v>-1.986</v>
      </c>
      <c r="U23" s="93">
        <v>-1</v>
      </c>
      <c r="V23" s="53"/>
      <c r="W23" s="100"/>
      <c r="X23" s="100"/>
      <c r="Y23" s="100"/>
      <c r="Z23" s="100"/>
    </row>
    <row r="24" spans="1:51" s="1" customFormat="1" ht="124.8" x14ac:dyDescent="0.3">
      <c r="A24" s="96">
        <v>3</v>
      </c>
      <c r="B24" s="91" t="s">
        <v>285</v>
      </c>
      <c r="C24" s="105" t="s">
        <v>294</v>
      </c>
      <c r="D24" s="97">
        <v>0</v>
      </c>
      <c r="E24" s="160">
        <v>1.5780000000000001</v>
      </c>
      <c r="F24" s="98">
        <v>0</v>
      </c>
      <c r="G24" s="98">
        <v>0</v>
      </c>
      <c r="H24" s="98">
        <v>2.79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9">
        <v>0</v>
      </c>
      <c r="T24" s="160">
        <v>-1.5780000000000001</v>
      </c>
      <c r="U24" s="93">
        <v>-1</v>
      </c>
      <c r="V24" s="53"/>
      <c r="W24" s="100"/>
      <c r="X24" s="100"/>
      <c r="Y24" s="100"/>
      <c r="Z24" s="100"/>
    </row>
    <row r="25" spans="1:51" s="1" customFormat="1" ht="46.8" x14ac:dyDescent="0.3">
      <c r="A25" s="96">
        <v>4</v>
      </c>
      <c r="B25" s="91" t="s">
        <v>286</v>
      </c>
      <c r="C25" s="105" t="s">
        <v>165</v>
      </c>
      <c r="D25" s="97">
        <v>0</v>
      </c>
      <c r="E25" s="160">
        <v>2.4529999999999998</v>
      </c>
      <c r="F25" s="98">
        <v>0</v>
      </c>
      <c r="G25" s="98">
        <v>0</v>
      </c>
      <c r="H25" s="98">
        <v>1.204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9">
        <v>0</v>
      </c>
      <c r="T25" s="160">
        <v>-2.4529999999999998</v>
      </c>
      <c r="U25" s="93">
        <v>-1</v>
      </c>
      <c r="V25" s="53"/>
      <c r="W25" s="100"/>
      <c r="X25" s="100"/>
      <c r="Y25" s="100"/>
      <c r="Z25" s="100"/>
    </row>
    <row r="26" spans="1:51" s="1" customFormat="1" ht="46.8" x14ac:dyDescent="0.3">
      <c r="A26" s="96">
        <v>5</v>
      </c>
      <c r="B26" s="156" t="s">
        <v>287</v>
      </c>
      <c r="C26" s="105" t="s">
        <v>297</v>
      </c>
      <c r="D26" s="97">
        <v>0</v>
      </c>
      <c r="E26" s="160">
        <v>6.3220000000000001</v>
      </c>
      <c r="F26" s="98">
        <v>0</v>
      </c>
      <c r="G26" s="98">
        <v>0</v>
      </c>
      <c r="H26" s="98">
        <v>3.6349999999999998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9">
        <v>0</v>
      </c>
      <c r="T26" s="160">
        <v>-6.3220000000000001</v>
      </c>
      <c r="U26" s="93">
        <v>-1</v>
      </c>
      <c r="V26" s="53"/>
      <c r="W26" s="100"/>
      <c r="X26" s="100"/>
      <c r="Y26" s="100"/>
      <c r="Z26" s="100"/>
    </row>
    <row r="27" spans="1:51" s="1" customFormat="1" x14ac:dyDescent="0.3">
      <c r="A27" s="96">
        <v>6</v>
      </c>
      <c r="B27" s="30" t="s">
        <v>288</v>
      </c>
      <c r="C27" s="105" t="s">
        <v>180</v>
      </c>
      <c r="D27" s="97">
        <v>0</v>
      </c>
      <c r="E27" s="160">
        <v>0.57999999999999996</v>
      </c>
      <c r="F27" s="98">
        <v>0</v>
      </c>
      <c r="G27" s="98">
        <v>0</v>
      </c>
      <c r="H27" s="98">
        <v>0.6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9">
        <v>0</v>
      </c>
      <c r="T27" s="160">
        <v>-0.57999999999999996</v>
      </c>
      <c r="U27" s="93">
        <v>-1</v>
      </c>
      <c r="V27" s="53"/>
      <c r="W27" s="100"/>
      <c r="X27" s="100"/>
      <c r="Y27" s="100"/>
      <c r="Z27" s="100"/>
    </row>
    <row r="28" spans="1:51" ht="31.2" x14ac:dyDescent="0.3">
      <c r="A28" s="110">
        <v>7</v>
      </c>
      <c r="B28" s="156" t="s">
        <v>289</v>
      </c>
      <c r="C28" s="157" t="s">
        <v>181</v>
      </c>
      <c r="D28" s="97">
        <v>0</v>
      </c>
      <c r="E28" s="162">
        <v>0.40799999999999997</v>
      </c>
      <c r="F28" s="98">
        <v>0</v>
      </c>
      <c r="G28" s="98">
        <v>0</v>
      </c>
      <c r="H28" s="172">
        <v>0.42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9">
        <v>0</v>
      </c>
      <c r="T28" s="160">
        <v>-0.40799999999999997</v>
      </c>
      <c r="U28" s="93">
        <v>-1</v>
      </c>
      <c r="V28" s="106"/>
    </row>
    <row r="29" spans="1:51" x14ac:dyDescent="0.3">
      <c r="A29" s="110">
        <v>8</v>
      </c>
      <c r="B29" s="30" t="s">
        <v>290</v>
      </c>
      <c r="C29" s="157" t="s">
        <v>298</v>
      </c>
      <c r="D29" s="97">
        <v>0</v>
      </c>
      <c r="E29" s="162">
        <v>0.49299999999999999</v>
      </c>
      <c r="F29" s="98">
        <v>0</v>
      </c>
      <c r="G29" s="98">
        <v>0</v>
      </c>
      <c r="H29" s="172">
        <v>0.55000000000000004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9">
        <v>0</v>
      </c>
      <c r="T29" s="160">
        <v>-0.49299999999999999</v>
      </c>
      <c r="U29" s="93">
        <v>-1</v>
      </c>
      <c r="V29" s="106"/>
    </row>
    <row r="30" spans="1:51" ht="31.2" x14ac:dyDescent="0.3">
      <c r="A30" s="110">
        <v>9</v>
      </c>
      <c r="B30" s="156" t="s">
        <v>291</v>
      </c>
      <c r="C30" s="157" t="s">
        <v>299</v>
      </c>
      <c r="D30" s="97">
        <v>0</v>
      </c>
      <c r="E30" s="162">
        <v>0.97699999999999998</v>
      </c>
      <c r="F30" s="98">
        <v>0</v>
      </c>
      <c r="G30" s="98">
        <v>0</v>
      </c>
      <c r="H30" s="172">
        <v>1.1000000000000001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9">
        <v>0</v>
      </c>
      <c r="T30" s="160">
        <v>-0.97699999999999998</v>
      </c>
      <c r="U30" s="93">
        <v>-1</v>
      </c>
      <c r="V30" s="106"/>
    </row>
    <row r="31" spans="1:51" ht="31.2" x14ac:dyDescent="0.3">
      <c r="A31" s="110">
        <v>10</v>
      </c>
      <c r="B31" s="156" t="s">
        <v>292</v>
      </c>
      <c r="C31" s="157" t="s">
        <v>300</v>
      </c>
      <c r="D31" s="97">
        <v>0</v>
      </c>
      <c r="E31" s="162">
        <v>0.753</v>
      </c>
      <c r="F31" s="98">
        <v>0</v>
      </c>
      <c r="G31" s="98">
        <v>0</v>
      </c>
      <c r="H31" s="172">
        <v>0.8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9">
        <v>0</v>
      </c>
      <c r="T31" s="160">
        <v>-0.753</v>
      </c>
      <c r="U31" s="93">
        <v>-1</v>
      </c>
      <c r="V31" s="106"/>
    </row>
    <row r="33" spans="1:3" x14ac:dyDescent="0.3">
      <c r="A33" s="11" t="s">
        <v>309</v>
      </c>
      <c r="C33" s="11" t="s">
        <v>310</v>
      </c>
    </row>
  </sheetData>
  <mergeCells count="20">
    <mergeCell ref="E19:J19"/>
    <mergeCell ref="L19:Q19"/>
    <mergeCell ref="R19:S19"/>
    <mergeCell ref="T19:U19"/>
    <mergeCell ref="A13:V13"/>
    <mergeCell ref="A15:V15"/>
    <mergeCell ref="A16:A20"/>
    <mergeCell ref="B16:B20"/>
    <mergeCell ref="C16:C20"/>
    <mergeCell ref="D16:U16"/>
    <mergeCell ref="V16:V20"/>
    <mergeCell ref="D17:J18"/>
    <mergeCell ref="K17:Q18"/>
    <mergeCell ref="R17:U18"/>
    <mergeCell ref="A12:V12"/>
    <mergeCell ref="A4:V4"/>
    <mergeCell ref="A6:V6"/>
    <mergeCell ref="A7:V7"/>
    <mergeCell ref="A9:V9"/>
    <mergeCell ref="A10:V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9" fitToHeight="0" orientation="landscape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O36"/>
  <sheetViews>
    <sheetView topLeftCell="A24" workbookViewId="0">
      <selection activeCell="C32" sqref="C32"/>
    </sheetView>
  </sheetViews>
  <sheetFormatPr defaultColWidth="9" defaultRowHeight="15.6" x14ac:dyDescent="0.3"/>
  <cols>
    <col min="1" max="1" width="7.19921875" style="11" customWidth="1"/>
    <col min="2" max="2" width="34" style="11" customWidth="1"/>
    <col min="3" max="3" width="14.59765625" style="11" customWidth="1"/>
    <col min="4" max="4" width="29.8984375" style="11" customWidth="1"/>
    <col min="5" max="5" width="5.3984375" style="11" customWidth="1"/>
    <col min="6" max="6" width="5.19921875" style="11" customWidth="1"/>
    <col min="7" max="7" width="6.59765625" style="11" customWidth="1"/>
    <col min="8" max="8" width="6.8984375" style="11" customWidth="1"/>
    <col min="9" max="9" width="5.5" style="11" customWidth="1"/>
    <col min="10" max="10" width="6.09765625" style="11" customWidth="1"/>
    <col min="11" max="11" width="5.09765625" style="11" customWidth="1"/>
    <col min="12" max="12" width="7.09765625" style="11" customWidth="1"/>
    <col min="13" max="13" width="6.3984375" style="11" customWidth="1"/>
    <col min="14" max="14" width="5.69921875" style="11" customWidth="1"/>
    <col min="15" max="15" width="7.5" style="11" customWidth="1"/>
    <col min="16" max="16" width="6.8984375" style="11" customWidth="1"/>
    <col min="17" max="17" width="9" style="11"/>
    <col min="18" max="18" width="8.8984375" style="11" customWidth="1"/>
    <col min="19" max="16384" width="9" style="11"/>
  </cols>
  <sheetData>
    <row r="1" spans="1:41" ht="18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9"/>
      <c r="R1" s="33" t="s">
        <v>240</v>
      </c>
      <c r="S1" s="14"/>
      <c r="T1" s="19"/>
      <c r="V1" s="2"/>
    </row>
    <row r="2" spans="1:41" ht="18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9"/>
      <c r="R2" s="22" t="s">
        <v>2</v>
      </c>
      <c r="S2" s="14"/>
      <c r="T2" s="19"/>
      <c r="V2" s="2"/>
    </row>
    <row r="3" spans="1:41" ht="18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9"/>
      <c r="R3" s="22" t="s">
        <v>162</v>
      </c>
      <c r="S3" s="14"/>
      <c r="T3" s="19"/>
      <c r="V3" s="2"/>
    </row>
    <row r="4" spans="1:41" ht="17.399999999999999" x14ac:dyDescent="0.3">
      <c r="A4" s="217" t="s">
        <v>257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  <c r="T4" s="19"/>
      <c r="V4" s="2"/>
    </row>
    <row r="5" spans="1:41" ht="18" x14ac:dyDescent="0.35">
      <c r="N5" s="14"/>
      <c r="O5" s="14"/>
      <c r="P5" s="14"/>
      <c r="Q5" s="19"/>
      <c r="R5" s="22"/>
      <c r="S5" s="14"/>
      <c r="T5" s="19"/>
      <c r="V5" s="2"/>
    </row>
    <row r="6" spans="1:41" ht="18.75" customHeight="1" x14ac:dyDescent="0.3">
      <c r="A6" s="218" t="s">
        <v>261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14"/>
      <c r="T6" s="19"/>
      <c r="V6" s="2"/>
    </row>
    <row r="7" spans="1:41" ht="18.75" customHeight="1" x14ac:dyDescent="0.3">
      <c r="A7" s="218" t="s">
        <v>81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14"/>
      <c r="T7" s="19"/>
      <c r="V7" s="2"/>
    </row>
    <row r="8" spans="1:41" ht="18" x14ac:dyDescent="0.35">
      <c r="N8" s="14"/>
      <c r="O8" s="14"/>
      <c r="P8" s="14"/>
      <c r="Q8" s="19"/>
      <c r="R8" s="22"/>
      <c r="S8" s="14"/>
      <c r="T8" s="19"/>
      <c r="V8" s="2"/>
    </row>
    <row r="9" spans="1:41" ht="18.75" customHeight="1" x14ac:dyDescent="0.3">
      <c r="A9" s="216" t="s">
        <v>282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14"/>
      <c r="T9" s="19"/>
      <c r="V9" s="2"/>
    </row>
    <row r="10" spans="1:41" ht="18.75" customHeight="1" x14ac:dyDescent="0.3">
      <c r="A10" s="219" t="s">
        <v>38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14"/>
      <c r="T10" s="19"/>
      <c r="V10" s="2"/>
    </row>
    <row r="11" spans="1:41" ht="18" x14ac:dyDescent="0.35">
      <c r="N11" s="14"/>
      <c r="O11" s="14"/>
      <c r="P11" s="14"/>
      <c r="Q11" s="19"/>
      <c r="R11" s="22"/>
      <c r="S11" s="14"/>
      <c r="T11" s="19"/>
      <c r="V11" s="2"/>
    </row>
    <row r="12" spans="1:41" ht="17.399999999999999" x14ac:dyDescent="0.3">
      <c r="A12" s="215" t="s">
        <v>264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14"/>
      <c r="T12" s="19"/>
      <c r="V12" s="2"/>
    </row>
    <row r="13" spans="1:41" ht="18.75" customHeight="1" x14ac:dyDescent="0.3">
      <c r="A13" s="219" t="s">
        <v>75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14"/>
      <c r="T13" s="19"/>
      <c r="V13" s="2"/>
    </row>
    <row r="14" spans="1:41" ht="30.75" customHeight="1" x14ac:dyDescent="0.3">
      <c r="A14" s="264" t="s">
        <v>87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0"/>
      <c r="T14" s="20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7"/>
      <c r="AK14" s="7"/>
      <c r="AL14" s="7"/>
      <c r="AM14" s="7"/>
      <c r="AN14" s="7"/>
      <c r="AO14" s="7"/>
    </row>
    <row r="15" spans="1:41" ht="15.75" customHeight="1" x14ac:dyDescent="0.3">
      <c r="A15" s="254" t="s">
        <v>62</v>
      </c>
      <c r="B15" s="258" t="s">
        <v>58</v>
      </c>
      <c r="C15" s="258" t="s">
        <v>5</v>
      </c>
      <c r="D15" s="265" t="s">
        <v>207</v>
      </c>
      <c r="E15" s="268" t="s">
        <v>88</v>
      </c>
      <c r="F15" s="269"/>
      <c r="G15" s="269"/>
      <c r="H15" s="269"/>
      <c r="I15" s="269"/>
      <c r="J15" s="269"/>
      <c r="K15" s="269"/>
      <c r="L15" s="269"/>
      <c r="M15" s="269"/>
      <c r="N15" s="270"/>
      <c r="O15" s="274" t="s">
        <v>22</v>
      </c>
      <c r="P15" s="275"/>
      <c r="Q15" s="275"/>
      <c r="R15" s="276"/>
      <c r="S15" s="14"/>
      <c r="T15" s="14"/>
    </row>
    <row r="16" spans="1:41" x14ac:dyDescent="0.3">
      <c r="A16" s="254"/>
      <c r="B16" s="258"/>
      <c r="C16" s="258"/>
      <c r="D16" s="266"/>
      <c r="E16" s="271"/>
      <c r="F16" s="272"/>
      <c r="G16" s="272"/>
      <c r="H16" s="272"/>
      <c r="I16" s="272"/>
      <c r="J16" s="272"/>
      <c r="K16" s="272"/>
      <c r="L16" s="272"/>
      <c r="M16" s="272"/>
      <c r="N16" s="273"/>
      <c r="O16" s="277"/>
      <c r="P16" s="278"/>
      <c r="Q16" s="278"/>
      <c r="R16" s="279"/>
      <c r="S16" s="14"/>
      <c r="T16" s="14"/>
    </row>
    <row r="17" spans="1:27" ht="21" customHeight="1" x14ac:dyDescent="0.3">
      <c r="A17" s="254"/>
      <c r="B17" s="258"/>
      <c r="C17" s="258"/>
      <c r="D17" s="266"/>
      <c r="E17" s="283" t="s">
        <v>23</v>
      </c>
      <c r="F17" s="284"/>
      <c r="G17" s="284"/>
      <c r="H17" s="284"/>
      <c r="I17" s="285"/>
      <c r="J17" s="286" t="s">
        <v>24</v>
      </c>
      <c r="K17" s="287"/>
      <c r="L17" s="287"/>
      <c r="M17" s="287"/>
      <c r="N17" s="288"/>
      <c r="O17" s="277"/>
      <c r="P17" s="278"/>
      <c r="Q17" s="278"/>
      <c r="R17" s="279"/>
      <c r="S17" s="14"/>
      <c r="T17" s="14"/>
    </row>
    <row r="18" spans="1:27" ht="78" customHeight="1" x14ac:dyDescent="0.3">
      <c r="A18" s="254"/>
      <c r="B18" s="258"/>
      <c r="C18" s="258"/>
      <c r="D18" s="267"/>
      <c r="E18" s="144" t="s">
        <v>6</v>
      </c>
      <c r="F18" s="144" t="s">
        <v>7</v>
      </c>
      <c r="G18" s="50" t="s">
        <v>200</v>
      </c>
      <c r="H18" s="144" t="s">
        <v>3</v>
      </c>
      <c r="I18" s="144" t="s">
        <v>27</v>
      </c>
      <c r="J18" s="144" t="s">
        <v>6</v>
      </c>
      <c r="K18" s="144" t="s">
        <v>7</v>
      </c>
      <c r="L18" s="50" t="s">
        <v>200</v>
      </c>
      <c r="M18" s="144" t="s">
        <v>3</v>
      </c>
      <c r="N18" s="144" t="s">
        <v>27</v>
      </c>
      <c r="O18" s="280"/>
      <c r="P18" s="281"/>
      <c r="Q18" s="281"/>
      <c r="R18" s="282"/>
      <c r="S18" s="14"/>
      <c r="T18" s="14"/>
    </row>
    <row r="19" spans="1:27" x14ac:dyDescent="0.3">
      <c r="A19" s="138">
        <v>1</v>
      </c>
      <c r="B19" s="138">
        <f>A19+1</f>
        <v>2</v>
      </c>
      <c r="C19" s="138">
        <f t="shared" ref="C19:N19" si="0">B19+1</f>
        <v>3</v>
      </c>
      <c r="D19" s="138">
        <f t="shared" si="0"/>
        <v>4</v>
      </c>
      <c r="E19" s="138">
        <f t="shared" si="0"/>
        <v>5</v>
      </c>
      <c r="F19" s="138">
        <f t="shared" si="0"/>
        <v>6</v>
      </c>
      <c r="G19" s="138">
        <f t="shared" si="0"/>
        <v>7</v>
      </c>
      <c r="H19" s="138">
        <f t="shared" si="0"/>
        <v>8</v>
      </c>
      <c r="I19" s="138">
        <f t="shared" si="0"/>
        <v>9</v>
      </c>
      <c r="J19" s="138">
        <f t="shared" si="0"/>
        <v>10</v>
      </c>
      <c r="K19" s="138">
        <f t="shared" si="0"/>
        <v>11</v>
      </c>
      <c r="L19" s="138">
        <f t="shared" si="0"/>
        <v>12</v>
      </c>
      <c r="M19" s="138">
        <f t="shared" si="0"/>
        <v>13</v>
      </c>
      <c r="N19" s="138">
        <f t="shared" si="0"/>
        <v>14</v>
      </c>
      <c r="O19" s="291">
        <v>15</v>
      </c>
      <c r="P19" s="291"/>
      <c r="Q19" s="291"/>
      <c r="R19" s="291"/>
      <c r="S19" s="14"/>
      <c r="T19" s="14"/>
    </row>
    <row r="20" spans="1:27" s="1" customFormat="1" ht="62.4" x14ac:dyDescent="0.3">
      <c r="A20" s="96">
        <v>1</v>
      </c>
      <c r="B20" s="91" t="s">
        <v>283</v>
      </c>
      <c r="C20" s="105" t="s">
        <v>272</v>
      </c>
      <c r="D20" s="177"/>
      <c r="E20" s="98">
        <v>2.69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289"/>
      <c r="P20" s="289"/>
      <c r="Q20" s="289"/>
      <c r="R20" s="289"/>
      <c r="S20" s="100"/>
      <c r="T20" s="100"/>
      <c r="U20" s="100"/>
      <c r="V20" s="100"/>
      <c r="W20" s="100"/>
      <c r="X20" s="100"/>
    </row>
    <row r="21" spans="1:27" s="1" customFormat="1" ht="31.2" x14ac:dyDescent="0.3">
      <c r="A21" s="96">
        <v>2</v>
      </c>
      <c r="B21" s="91" t="s">
        <v>284</v>
      </c>
      <c r="C21" s="105" t="s">
        <v>274</v>
      </c>
      <c r="D21" s="177"/>
      <c r="E21" s="98">
        <v>2.31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289"/>
      <c r="P21" s="289"/>
      <c r="Q21" s="289"/>
      <c r="R21" s="289"/>
      <c r="S21" s="100"/>
      <c r="T21" s="100"/>
      <c r="U21" s="100"/>
      <c r="V21" s="100"/>
      <c r="W21" s="100"/>
      <c r="X21" s="100"/>
    </row>
    <row r="22" spans="1:27" s="1" customFormat="1" ht="124.8" x14ac:dyDescent="0.3">
      <c r="A22" s="96">
        <v>3</v>
      </c>
      <c r="B22" s="91" t="s">
        <v>285</v>
      </c>
      <c r="C22" s="105" t="s">
        <v>294</v>
      </c>
      <c r="D22" s="177"/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289"/>
      <c r="P22" s="289"/>
      <c r="Q22" s="289"/>
      <c r="R22" s="289"/>
      <c r="S22" s="100"/>
      <c r="T22" s="100"/>
      <c r="U22" s="100"/>
      <c r="V22" s="100"/>
      <c r="W22" s="100"/>
      <c r="X22" s="100"/>
    </row>
    <row r="23" spans="1:27" s="1" customFormat="1" ht="46.8" x14ac:dyDescent="0.3">
      <c r="A23" s="96">
        <v>4</v>
      </c>
      <c r="B23" s="91" t="s">
        <v>286</v>
      </c>
      <c r="C23" s="105" t="s">
        <v>165</v>
      </c>
      <c r="D23" s="177"/>
      <c r="E23" s="98">
        <v>0</v>
      </c>
      <c r="F23" s="98">
        <v>0</v>
      </c>
      <c r="G23" s="98">
        <v>1.204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289"/>
      <c r="P23" s="289"/>
      <c r="Q23" s="289"/>
      <c r="R23" s="289"/>
      <c r="S23" s="100"/>
      <c r="T23" s="100"/>
      <c r="U23" s="100"/>
      <c r="V23" s="100"/>
      <c r="W23" s="100"/>
      <c r="X23" s="100"/>
    </row>
    <row r="24" spans="1:27" s="1" customFormat="1" ht="46.8" x14ac:dyDescent="0.3">
      <c r="A24" s="96">
        <v>5</v>
      </c>
      <c r="B24" s="156" t="s">
        <v>287</v>
      </c>
      <c r="C24" s="105" t="s">
        <v>297</v>
      </c>
      <c r="D24" s="177"/>
      <c r="E24" s="98">
        <v>0</v>
      </c>
      <c r="F24" s="98">
        <v>0</v>
      </c>
      <c r="G24" s="98">
        <v>3.6349999999999998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289"/>
      <c r="P24" s="289"/>
      <c r="Q24" s="289"/>
      <c r="R24" s="289"/>
      <c r="S24" s="100"/>
      <c r="T24" s="100"/>
      <c r="U24" s="100"/>
      <c r="V24" s="100"/>
      <c r="W24" s="100"/>
      <c r="X24" s="100"/>
    </row>
    <row r="25" spans="1:27" s="1" customFormat="1" x14ac:dyDescent="0.3">
      <c r="A25" s="96">
        <v>6</v>
      </c>
      <c r="B25" s="30" t="s">
        <v>288</v>
      </c>
      <c r="C25" s="105" t="s">
        <v>180</v>
      </c>
      <c r="D25" s="91"/>
      <c r="E25" s="98">
        <v>0</v>
      </c>
      <c r="F25" s="98">
        <v>0</v>
      </c>
      <c r="G25" s="98">
        <v>0.6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289"/>
      <c r="P25" s="289"/>
      <c r="Q25" s="289"/>
      <c r="R25" s="289"/>
      <c r="S25" s="100"/>
      <c r="T25" s="100"/>
      <c r="U25" s="100"/>
      <c r="V25" s="100"/>
      <c r="W25" s="100"/>
      <c r="X25" s="100"/>
    </row>
    <row r="26" spans="1:27" s="1" customFormat="1" ht="31.2" x14ac:dyDescent="0.3">
      <c r="A26" s="173">
        <v>7</v>
      </c>
      <c r="B26" s="156" t="s">
        <v>289</v>
      </c>
      <c r="C26" s="178" t="s">
        <v>181</v>
      </c>
      <c r="D26" s="179"/>
      <c r="E26" s="98">
        <v>0</v>
      </c>
      <c r="F26" s="98">
        <v>0</v>
      </c>
      <c r="G26" s="180">
        <v>0.42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181"/>
      <c r="P26" s="176"/>
      <c r="Q26" s="176"/>
      <c r="R26" s="184"/>
      <c r="S26" s="100"/>
      <c r="T26" s="100"/>
      <c r="U26" s="100"/>
      <c r="V26" s="100"/>
      <c r="W26" s="100"/>
      <c r="X26" s="100"/>
    </row>
    <row r="27" spans="1:27" s="1" customFormat="1" ht="29.4" customHeight="1" x14ac:dyDescent="0.3">
      <c r="A27" s="173">
        <v>8</v>
      </c>
      <c r="B27" s="156" t="s">
        <v>290</v>
      </c>
      <c r="C27" s="178" t="s">
        <v>298</v>
      </c>
      <c r="D27" s="179"/>
      <c r="E27" s="98">
        <v>0</v>
      </c>
      <c r="F27" s="98">
        <v>0</v>
      </c>
      <c r="G27" s="180">
        <v>0.55000000000000004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181"/>
      <c r="P27" s="176"/>
      <c r="Q27" s="176"/>
      <c r="R27" s="184"/>
      <c r="S27" s="100"/>
      <c r="T27" s="100"/>
      <c r="U27" s="100"/>
      <c r="V27" s="100"/>
      <c r="W27" s="100"/>
      <c r="X27" s="100"/>
    </row>
    <row r="28" spans="1:27" s="1" customFormat="1" ht="31.2" x14ac:dyDescent="0.3">
      <c r="A28" s="173">
        <v>9</v>
      </c>
      <c r="B28" s="156" t="s">
        <v>291</v>
      </c>
      <c r="C28" s="178" t="s">
        <v>299</v>
      </c>
      <c r="D28" s="179"/>
      <c r="E28" s="98">
        <v>0</v>
      </c>
      <c r="F28" s="98">
        <v>0</v>
      </c>
      <c r="G28" s="180">
        <v>1.1000000000000001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181"/>
      <c r="P28" s="176"/>
      <c r="Q28" s="176"/>
      <c r="R28" s="184"/>
      <c r="S28" s="100"/>
      <c r="T28" s="100"/>
      <c r="U28" s="100"/>
      <c r="V28" s="100"/>
      <c r="W28" s="100"/>
      <c r="X28" s="100"/>
    </row>
    <row r="29" spans="1:27" s="1" customFormat="1" ht="31.2" x14ac:dyDescent="0.3">
      <c r="A29" s="173">
        <v>10</v>
      </c>
      <c r="B29" s="156" t="s">
        <v>292</v>
      </c>
      <c r="C29" s="105" t="s">
        <v>300</v>
      </c>
      <c r="D29" s="91"/>
      <c r="E29" s="98">
        <v>0</v>
      </c>
      <c r="F29" s="98">
        <v>0</v>
      </c>
      <c r="G29" s="98">
        <v>0.8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182"/>
      <c r="P29" s="183"/>
      <c r="Q29" s="183"/>
      <c r="R29" s="185"/>
      <c r="S29" s="100"/>
      <c r="T29" s="100"/>
      <c r="U29" s="100"/>
      <c r="V29" s="100"/>
      <c r="W29" s="100"/>
      <c r="X29" s="100"/>
    </row>
    <row r="30" spans="1:27" ht="33" customHeight="1" x14ac:dyDescent="0.3">
      <c r="A30" s="290" t="s">
        <v>208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8"/>
      <c r="T30" s="8"/>
      <c r="U30" s="14"/>
      <c r="AA30" s="4"/>
    </row>
    <row r="31" spans="1:27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7" x14ac:dyDescent="0.3">
      <c r="A32" s="14" t="s">
        <v>309</v>
      </c>
      <c r="B32" s="14"/>
      <c r="C32" s="14" t="s">
        <v>310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</sheetData>
  <mergeCells count="24">
    <mergeCell ref="O25:R25"/>
    <mergeCell ref="A30:R30"/>
    <mergeCell ref="O19:R19"/>
    <mergeCell ref="O20:R20"/>
    <mergeCell ref="O21:R21"/>
    <mergeCell ref="O22:R22"/>
    <mergeCell ref="O23:R23"/>
    <mergeCell ref="O24:R24"/>
    <mergeCell ref="A13:R13"/>
    <mergeCell ref="A14:R14"/>
    <mergeCell ref="A15:A18"/>
    <mergeCell ref="B15:B18"/>
    <mergeCell ref="C15:C18"/>
    <mergeCell ref="D15:D18"/>
    <mergeCell ref="E15:N16"/>
    <mergeCell ref="O15:R18"/>
    <mergeCell ref="E17:I17"/>
    <mergeCell ref="J17:N17"/>
    <mergeCell ref="A12:R12"/>
    <mergeCell ref="A4:R4"/>
    <mergeCell ref="A6:R6"/>
    <mergeCell ref="A7:R7"/>
    <mergeCell ref="A9:R9"/>
    <mergeCell ref="A10:R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70" fitToHeight="0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S36"/>
  <sheetViews>
    <sheetView topLeftCell="A31" workbookViewId="0">
      <selection activeCell="C34" sqref="C34"/>
    </sheetView>
  </sheetViews>
  <sheetFormatPr defaultColWidth="9" defaultRowHeight="15.6" x14ac:dyDescent="0.3"/>
  <cols>
    <col min="1" max="1" width="7.19921875" style="11" customWidth="1"/>
    <col min="2" max="2" width="34" style="11" customWidth="1"/>
    <col min="3" max="3" width="14.59765625" style="11" customWidth="1"/>
    <col min="4" max="4" width="34.8984375" style="11" customWidth="1"/>
    <col min="5" max="5" width="5.3984375" style="11" bestFit="1" customWidth="1"/>
    <col min="6" max="6" width="5.3984375" style="11" customWidth="1"/>
    <col min="7" max="7" width="5.19921875" style="11" customWidth="1"/>
    <col min="8" max="8" width="6.59765625" style="11" customWidth="1"/>
    <col min="9" max="9" width="6.8984375" style="11" customWidth="1"/>
    <col min="10" max="10" width="5.5" style="11" customWidth="1"/>
    <col min="11" max="11" width="6.5" style="11" customWidth="1"/>
    <col min="12" max="13" width="6.09765625" style="11" customWidth="1"/>
    <col min="14" max="14" width="5.09765625" style="11" customWidth="1"/>
    <col min="15" max="15" width="7.09765625" style="11" customWidth="1"/>
    <col min="16" max="16" width="6.3984375" style="11" customWidth="1"/>
    <col min="17" max="17" width="5.69921875" style="11" customWidth="1"/>
    <col min="18" max="18" width="5.09765625" style="11" customWidth="1"/>
    <col min="19" max="19" width="7.5" style="11" customWidth="1"/>
    <col min="20" max="20" width="6.8984375" style="11" customWidth="1"/>
    <col min="21" max="21" width="9" style="11"/>
    <col min="22" max="22" width="8.8984375" style="11" customWidth="1"/>
    <col min="23" max="16384" width="9" style="11"/>
  </cols>
  <sheetData>
    <row r="1" spans="1:45" ht="18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9"/>
      <c r="V1" s="33" t="s">
        <v>241</v>
      </c>
      <c r="W1" s="14"/>
      <c r="X1" s="19"/>
      <c r="Z1" s="2"/>
    </row>
    <row r="2" spans="1:45" ht="18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9"/>
      <c r="V2" s="22" t="s">
        <v>2</v>
      </c>
      <c r="W2" s="14"/>
      <c r="X2" s="19"/>
      <c r="Z2" s="2"/>
    </row>
    <row r="3" spans="1:45" ht="18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9"/>
      <c r="V3" s="22" t="s">
        <v>162</v>
      </c>
      <c r="W3" s="14"/>
      <c r="X3" s="19"/>
      <c r="Z3" s="2"/>
    </row>
    <row r="4" spans="1:45" ht="17.399999999999999" x14ac:dyDescent="0.3">
      <c r="A4" s="217" t="s">
        <v>257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14"/>
      <c r="X4" s="19"/>
      <c r="Z4" s="2"/>
    </row>
    <row r="5" spans="1:45" ht="18" x14ac:dyDescent="0.35">
      <c r="Q5" s="14"/>
      <c r="R5" s="14"/>
      <c r="S5" s="14"/>
      <c r="T5" s="14"/>
      <c r="U5" s="19"/>
      <c r="V5" s="22"/>
      <c r="W5" s="14"/>
      <c r="X5" s="19"/>
      <c r="Z5" s="2"/>
    </row>
    <row r="6" spans="1:45" ht="18.75" customHeight="1" x14ac:dyDescent="0.3">
      <c r="A6" s="218" t="s">
        <v>261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14"/>
      <c r="X6" s="19"/>
      <c r="Z6" s="2"/>
    </row>
    <row r="7" spans="1:45" ht="18.75" customHeight="1" x14ac:dyDescent="0.3">
      <c r="A7" s="218" t="s">
        <v>81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14"/>
      <c r="X7" s="19"/>
      <c r="Z7" s="2"/>
    </row>
    <row r="8" spans="1:45" ht="18" x14ac:dyDescent="0.35">
      <c r="Q8" s="14"/>
      <c r="R8" s="14"/>
      <c r="S8" s="14"/>
      <c r="T8" s="14"/>
      <c r="U8" s="19"/>
      <c r="V8" s="22"/>
      <c r="W8" s="14"/>
      <c r="X8" s="19"/>
      <c r="Z8" s="2"/>
    </row>
    <row r="9" spans="1:45" ht="18.75" customHeight="1" x14ac:dyDescent="0.3">
      <c r="A9" s="216" t="s">
        <v>306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14"/>
      <c r="X9" s="19"/>
      <c r="Z9" s="2"/>
    </row>
    <row r="10" spans="1:45" ht="18.75" customHeight="1" x14ac:dyDescent="0.3">
      <c r="A10" s="219" t="s">
        <v>38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14"/>
      <c r="X10" s="19"/>
      <c r="Z10" s="2"/>
    </row>
    <row r="11" spans="1:45" ht="18" x14ac:dyDescent="0.35">
      <c r="Q11" s="14"/>
      <c r="R11" s="14"/>
      <c r="S11" s="14"/>
      <c r="T11" s="14"/>
      <c r="U11" s="19"/>
      <c r="V11" s="22"/>
      <c r="W11" s="14"/>
      <c r="X11" s="19"/>
      <c r="Z11" s="2"/>
    </row>
    <row r="12" spans="1:45" ht="17.399999999999999" x14ac:dyDescent="0.3">
      <c r="A12" s="216" t="s">
        <v>262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14"/>
      <c r="X12" s="19"/>
      <c r="Z12" s="2"/>
    </row>
    <row r="13" spans="1:45" ht="18.75" customHeight="1" x14ac:dyDescent="0.3">
      <c r="A13" s="219" t="s">
        <v>75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14"/>
      <c r="X13" s="19"/>
      <c r="Z13" s="2"/>
    </row>
    <row r="14" spans="1:45" ht="10.5" customHeight="1" x14ac:dyDescent="0.3">
      <c r="A14" s="14"/>
      <c r="B14" s="12"/>
      <c r="C14" s="13"/>
      <c r="D14" s="13"/>
      <c r="E14" s="52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4"/>
      <c r="AE14" s="4"/>
    </row>
    <row r="15" spans="1:45" x14ac:dyDescent="0.3">
      <c r="A15" s="257" t="s">
        <v>89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0"/>
      <c r="X15" s="2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7"/>
      <c r="AO15" s="7"/>
      <c r="AP15" s="7"/>
      <c r="AQ15" s="7"/>
      <c r="AR15" s="7"/>
      <c r="AS15" s="7"/>
    </row>
    <row r="16" spans="1:45" ht="15.75" customHeight="1" x14ac:dyDescent="0.3">
      <c r="A16" s="254" t="s">
        <v>62</v>
      </c>
      <c r="B16" s="258" t="s">
        <v>58</v>
      </c>
      <c r="C16" s="258" t="s">
        <v>5</v>
      </c>
      <c r="D16" s="292" t="s">
        <v>207</v>
      </c>
      <c r="E16" s="254" t="s">
        <v>46</v>
      </c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95" t="s">
        <v>22</v>
      </c>
      <c r="T16" s="295"/>
      <c r="U16" s="295"/>
      <c r="V16" s="295"/>
      <c r="W16" s="14"/>
      <c r="X16" s="14"/>
    </row>
    <row r="17" spans="1:28" ht="7.5" customHeight="1" x14ac:dyDescent="0.3">
      <c r="A17" s="254"/>
      <c r="B17" s="258"/>
      <c r="C17" s="258"/>
      <c r="D17" s="293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95"/>
      <c r="T17" s="295"/>
      <c r="U17" s="295"/>
      <c r="V17" s="295"/>
      <c r="W17" s="14"/>
      <c r="X17" s="14"/>
    </row>
    <row r="18" spans="1:28" ht="30" customHeight="1" x14ac:dyDescent="0.3">
      <c r="A18" s="254"/>
      <c r="B18" s="258"/>
      <c r="C18" s="258"/>
      <c r="D18" s="293"/>
      <c r="E18" s="296" t="s">
        <v>23</v>
      </c>
      <c r="F18" s="296"/>
      <c r="G18" s="296"/>
      <c r="H18" s="296"/>
      <c r="I18" s="296"/>
      <c r="J18" s="296"/>
      <c r="K18" s="296"/>
      <c r="L18" s="296" t="s">
        <v>24</v>
      </c>
      <c r="M18" s="296"/>
      <c r="N18" s="296"/>
      <c r="O18" s="296"/>
      <c r="P18" s="296"/>
      <c r="Q18" s="296"/>
      <c r="R18" s="296"/>
      <c r="S18" s="295"/>
      <c r="T18" s="295"/>
      <c r="U18" s="295"/>
      <c r="V18" s="295"/>
      <c r="W18" s="14"/>
      <c r="X18" s="14"/>
    </row>
    <row r="19" spans="1:28" ht="86.25" customHeight="1" x14ac:dyDescent="0.3">
      <c r="A19" s="254"/>
      <c r="B19" s="258"/>
      <c r="C19" s="258"/>
      <c r="D19" s="294"/>
      <c r="E19" s="50" t="s">
        <v>6</v>
      </c>
      <c r="F19" s="50" t="s">
        <v>7</v>
      </c>
      <c r="G19" s="50" t="s">
        <v>25</v>
      </c>
      <c r="H19" s="50" t="s">
        <v>26</v>
      </c>
      <c r="I19" s="50" t="s">
        <v>12</v>
      </c>
      <c r="J19" s="50" t="s">
        <v>3</v>
      </c>
      <c r="K19" s="144" t="s">
        <v>27</v>
      </c>
      <c r="L19" s="50" t="s">
        <v>6</v>
      </c>
      <c r="M19" s="50" t="s">
        <v>7</v>
      </c>
      <c r="N19" s="50" t="s">
        <v>25</v>
      </c>
      <c r="O19" s="50" t="s">
        <v>26</v>
      </c>
      <c r="P19" s="50" t="s">
        <v>12</v>
      </c>
      <c r="Q19" s="50" t="s">
        <v>3</v>
      </c>
      <c r="R19" s="144" t="s">
        <v>27</v>
      </c>
      <c r="S19" s="295"/>
      <c r="T19" s="295"/>
      <c r="U19" s="295"/>
      <c r="V19" s="295"/>
      <c r="W19" s="14"/>
      <c r="X19" s="14"/>
    </row>
    <row r="20" spans="1:28" x14ac:dyDescent="0.3">
      <c r="A20" s="138">
        <v>1</v>
      </c>
      <c r="B20" s="138">
        <v>2</v>
      </c>
      <c r="C20" s="138">
        <v>3</v>
      </c>
      <c r="D20" s="85">
        <f>C20+1</f>
        <v>4</v>
      </c>
      <c r="E20" s="138">
        <f t="shared" ref="E20:R20" si="0">D20+1</f>
        <v>5</v>
      </c>
      <c r="F20" s="138">
        <f t="shared" si="0"/>
        <v>6</v>
      </c>
      <c r="G20" s="138">
        <f t="shared" si="0"/>
        <v>7</v>
      </c>
      <c r="H20" s="138">
        <f t="shared" si="0"/>
        <v>8</v>
      </c>
      <c r="I20" s="138">
        <f t="shared" si="0"/>
        <v>9</v>
      </c>
      <c r="J20" s="138">
        <f t="shared" si="0"/>
        <v>10</v>
      </c>
      <c r="K20" s="138">
        <f t="shared" si="0"/>
        <v>11</v>
      </c>
      <c r="L20" s="138">
        <f t="shared" si="0"/>
        <v>12</v>
      </c>
      <c r="M20" s="138">
        <f t="shared" si="0"/>
        <v>13</v>
      </c>
      <c r="N20" s="138">
        <f t="shared" si="0"/>
        <v>14</v>
      </c>
      <c r="O20" s="138">
        <f t="shared" si="0"/>
        <v>15</v>
      </c>
      <c r="P20" s="138">
        <f t="shared" si="0"/>
        <v>16</v>
      </c>
      <c r="Q20" s="138">
        <f t="shared" si="0"/>
        <v>17</v>
      </c>
      <c r="R20" s="138">
        <f t="shared" si="0"/>
        <v>18</v>
      </c>
      <c r="S20" s="291">
        <v>19</v>
      </c>
      <c r="T20" s="291"/>
      <c r="U20" s="291"/>
      <c r="V20" s="291"/>
      <c r="W20" s="14"/>
      <c r="X20" s="14"/>
    </row>
    <row r="21" spans="1:28" s="1" customFormat="1" x14ac:dyDescent="0.3">
      <c r="A21" s="49"/>
      <c r="B21" s="49" t="s">
        <v>0</v>
      </c>
      <c r="C21" s="49"/>
      <c r="D21" s="86"/>
      <c r="E21" s="10">
        <f>SUM(E22:E27)</f>
        <v>5</v>
      </c>
      <c r="F21" s="10">
        <f t="shared" ref="F21:R21" si="1">SUM(F22:F27)</f>
        <v>0</v>
      </c>
      <c r="G21" s="10">
        <f>G26+G27+G28+G29+G30+G31</f>
        <v>7.1049999999999995</v>
      </c>
      <c r="H21" s="10">
        <f t="shared" si="1"/>
        <v>0</v>
      </c>
      <c r="I21" s="10">
        <f t="shared" si="1"/>
        <v>1.204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  <c r="N21" s="10">
        <f t="shared" si="1"/>
        <v>0</v>
      </c>
      <c r="O21" s="10">
        <f t="shared" si="1"/>
        <v>0</v>
      </c>
      <c r="P21" s="10">
        <f t="shared" si="1"/>
        <v>0</v>
      </c>
      <c r="Q21" s="10">
        <f t="shared" si="1"/>
        <v>0</v>
      </c>
      <c r="R21" s="10">
        <f t="shared" si="1"/>
        <v>0</v>
      </c>
      <c r="S21" s="289"/>
      <c r="T21" s="289"/>
      <c r="U21" s="289"/>
      <c r="V21" s="289"/>
      <c r="W21" s="28"/>
      <c r="X21" s="28"/>
      <c r="Y21" s="28"/>
      <c r="Z21" s="28"/>
      <c r="AA21" s="28"/>
      <c r="AB21" s="28"/>
    </row>
    <row r="22" spans="1:28" s="1" customFormat="1" ht="62.4" x14ac:dyDescent="0.3">
      <c r="A22" s="96">
        <v>1</v>
      </c>
      <c r="B22" s="91" t="s">
        <v>283</v>
      </c>
      <c r="C22" s="105" t="s">
        <v>272</v>
      </c>
      <c r="D22" s="91"/>
      <c r="E22" s="98">
        <v>2.69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289"/>
      <c r="T22" s="289"/>
      <c r="U22" s="289"/>
      <c r="V22" s="289"/>
      <c r="W22" s="28"/>
      <c r="X22" s="28"/>
      <c r="Y22" s="28"/>
      <c r="Z22" s="28"/>
      <c r="AA22" s="28"/>
      <c r="AB22" s="28"/>
    </row>
    <row r="23" spans="1:28" s="1" customFormat="1" ht="31.2" x14ac:dyDescent="0.3">
      <c r="A23" s="96">
        <v>2</v>
      </c>
      <c r="B23" s="91" t="s">
        <v>284</v>
      </c>
      <c r="C23" s="105" t="s">
        <v>274</v>
      </c>
      <c r="D23" s="91"/>
      <c r="E23" s="98">
        <v>2.31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289"/>
      <c r="T23" s="289"/>
      <c r="U23" s="289"/>
      <c r="V23" s="289"/>
      <c r="W23" s="28"/>
      <c r="X23" s="28"/>
      <c r="Y23" s="28"/>
      <c r="Z23" s="28"/>
      <c r="AA23" s="28"/>
      <c r="AB23" s="28"/>
    </row>
    <row r="24" spans="1:28" s="1" customFormat="1" ht="124.8" x14ac:dyDescent="0.3">
      <c r="A24" s="96">
        <v>3</v>
      </c>
      <c r="B24" s="91" t="s">
        <v>285</v>
      </c>
      <c r="C24" s="105" t="s">
        <v>294</v>
      </c>
      <c r="D24" s="91"/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289"/>
      <c r="T24" s="289"/>
      <c r="U24" s="289"/>
      <c r="V24" s="289"/>
      <c r="W24" s="28"/>
      <c r="X24" s="28"/>
      <c r="Y24" s="28"/>
      <c r="Z24" s="28"/>
      <c r="AA24" s="28"/>
      <c r="AB24" s="28"/>
    </row>
    <row r="25" spans="1:28" s="1" customFormat="1" ht="46.8" x14ac:dyDescent="0.3">
      <c r="A25" s="96">
        <v>4</v>
      </c>
      <c r="B25" s="91" t="s">
        <v>286</v>
      </c>
      <c r="C25" s="105" t="s">
        <v>165</v>
      </c>
      <c r="D25" s="91"/>
      <c r="E25" s="98">
        <v>0</v>
      </c>
      <c r="F25" s="98">
        <v>0</v>
      </c>
      <c r="G25" s="98">
        <v>0</v>
      </c>
      <c r="H25" s="98">
        <v>0</v>
      </c>
      <c r="I25" s="98">
        <v>1.204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289"/>
      <c r="T25" s="289"/>
      <c r="U25" s="289"/>
      <c r="V25" s="289"/>
      <c r="W25" s="28"/>
      <c r="X25" s="28"/>
      <c r="Y25" s="28"/>
      <c r="Z25" s="28"/>
      <c r="AA25" s="28"/>
      <c r="AB25" s="28"/>
    </row>
    <row r="26" spans="1:28" s="1" customFormat="1" ht="46.8" x14ac:dyDescent="0.3">
      <c r="A26" s="96">
        <v>5</v>
      </c>
      <c r="B26" s="156" t="s">
        <v>287</v>
      </c>
      <c r="C26" s="105" t="s">
        <v>297</v>
      </c>
      <c r="D26" s="91"/>
      <c r="E26" s="98">
        <v>0</v>
      </c>
      <c r="F26" s="98">
        <v>0</v>
      </c>
      <c r="G26" s="98">
        <v>3.6349999999999998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289"/>
      <c r="T26" s="289"/>
      <c r="U26" s="289"/>
      <c r="V26" s="289"/>
      <c r="W26" s="28"/>
      <c r="X26" s="28"/>
      <c r="Y26" s="28"/>
      <c r="Z26" s="28"/>
      <c r="AA26" s="28"/>
      <c r="AB26" s="28"/>
    </row>
    <row r="27" spans="1:28" s="1" customFormat="1" x14ac:dyDescent="0.3">
      <c r="A27" s="96">
        <v>6</v>
      </c>
      <c r="B27" s="30" t="s">
        <v>288</v>
      </c>
      <c r="C27" s="105" t="s">
        <v>180</v>
      </c>
      <c r="D27" s="91"/>
      <c r="E27" s="98">
        <v>0</v>
      </c>
      <c r="F27" s="98">
        <v>0</v>
      </c>
      <c r="G27" s="98">
        <v>0.6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289"/>
      <c r="T27" s="289"/>
      <c r="U27" s="289"/>
      <c r="V27" s="289"/>
      <c r="W27" s="28"/>
      <c r="X27" s="28"/>
      <c r="Y27" s="28"/>
      <c r="Z27" s="28"/>
      <c r="AA27" s="28"/>
      <c r="AB27" s="28"/>
    </row>
    <row r="28" spans="1:28" s="1" customFormat="1" ht="31.2" x14ac:dyDescent="0.3">
      <c r="A28" s="186">
        <v>7</v>
      </c>
      <c r="B28" s="156" t="s">
        <v>289</v>
      </c>
      <c r="C28" s="178" t="s">
        <v>181</v>
      </c>
      <c r="D28" s="174"/>
      <c r="E28" s="98">
        <v>0</v>
      </c>
      <c r="F28" s="98">
        <v>0</v>
      </c>
      <c r="G28" s="175">
        <v>0.42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297"/>
      <c r="T28" s="298"/>
      <c r="U28" s="298"/>
      <c r="V28" s="299"/>
      <c r="W28" s="28"/>
      <c r="X28" s="28"/>
      <c r="Y28" s="28"/>
      <c r="Z28" s="28"/>
      <c r="AA28" s="28"/>
      <c r="AB28" s="28"/>
    </row>
    <row r="29" spans="1:28" s="1" customFormat="1" ht="31.2" x14ac:dyDescent="0.3">
      <c r="A29" s="186">
        <v>8</v>
      </c>
      <c r="B29" s="156" t="s">
        <v>290</v>
      </c>
      <c r="C29" s="178" t="s">
        <v>298</v>
      </c>
      <c r="D29" s="174"/>
      <c r="E29" s="98">
        <v>0</v>
      </c>
      <c r="F29" s="98">
        <v>0</v>
      </c>
      <c r="G29" s="175">
        <v>0.55000000000000004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297"/>
      <c r="T29" s="298"/>
      <c r="U29" s="298"/>
      <c r="V29" s="299"/>
      <c r="W29" s="28"/>
      <c r="X29" s="28"/>
      <c r="Y29" s="28"/>
      <c r="Z29" s="28"/>
      <c r="AA29" s="28"/>
      <c r="AB29" s="28"/>
    </row>
    <row r="30" spans="1:28" s="1" customFormat="1" ht="31.2" x14ac:dyDescent="0.3">
      <c r="A30" s="186">
        <v>9</v>
      </c>
      <c r="B30" s="156" t="s">
        <v>291</v>
      </c>
      <c r="C30" s="178" t="s">
        <v>299</v>
      </c>
      <c r="D30" s="174"/>
      <c r="E30" s="98">
        <v>0</v>
      </c>
      <c r="F30" s="98">
        <v>0</v>
      </c>
      <c r="G30" s="175">
        <v>1.1000000000000001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297"/>
      <c r="T30" s="298"/>
      <c r="U30" s="298"/>
      <c r="V30" s="299"/>
      <c r="W30" s="28"/>
      <c r="X30" s="28"/>
      <c r="Y30" s="28"/>
      <c r="Z30" s="28"/>
      <c r="AA30" s="28"/>
      <c r="AB30" s="28"/>
    </row>
    <row r="31" spans="1:28" s="1" customFormat="1" ht="31.2" x14ac:dyDescent="0.3">
      <c r="A31" s="96">
        <v>10</v>
      </c>
      <c r="B31" s="156" t="s">
        <v>292</v>
      </c>
      <c r="C31" s="105" t="s">
        <v>300</v>
      </c>
      <c r="D31" s="174"/>
      <c r="E31" s="98">
        <v>0</v>
      </c>
      <c r="F31" s="98">
        <v>0</v>
      </c>
      <c r="G31" s="175">
        <v>0.8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297"/>
      <c r="T31" s="298"/>
      <c r="U31" s="298"/>
      <c r="V31" s="299"/>
      <c r="W31" s="28"/>
      <c r="X31" s="28"/>
      <c r="Y31" s="28"/>
      <c r="Z31" s="28"/>
      <c r="AA31" s="28"/>
      <c r="AB31" s="28"/>
    </row>
    <row r="32" spans="1:28" ht="37.5" customHeight="1" x14ac:dyDescent="0.3">
      <c r="A32" s="290" t="s">
        <v>208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14"/>
      <c r="X32" s="14"/>
    </row>
    <row r="33" spans="1:24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x14ac:dyDescent="0.3">
      <c r="A34" s="14" t="s">
        <v>309</v>
      </c>
      <c r="B34" s="14"/>
      <c r="C34" s="14" t="s">
        <v>310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</sheetData>
  <mergeCells count="29">
    <mergeCell ref="S26:V26"/>
    <mergeCell ref="S27:V27"/>
    <mergeCell ref="A32:V32"/>
    <mergeCell ref="S28:V28"/>
    <mergeCell ref="S29:V29"/>
    <mergeCell ref="S30:V30"/>
    <mergeCell ref="S31:V31"/>
    <mergeCell ref="S25:V25"/>
    <mergeCell ref="A13:V13"/>
    <mergeCell ref="A15:V15"/>
    <mergeCell ref="A16:A19"/>
    <mergeCell ref="B16:B19"/>
    <mergeCell ref="C16:C19"/>
    <mergeCell ref="D16:D19"/>
    <mergeCell ref="E16:R17"/>
    <mergeCell ref="S16:V19"/>
    <mergeCell ref="E18:K18"/>
    <mergeCell ref="L18:R18"/>
    <mergeCell ref="S20:V20"/>
    <mergeCell ref="S21:V21"/>
    <mergeCell ref="S22:V22"/>
    <mergeCell ref="S23:V23"/>
    <mergeCell ref="S24:V24"/>
    <mergeCell ref="A12:V12"/>
    <mergeCell ref="A4:V4"/>
    <mergeCell ref="A6:V6"/>
    <mergeCell ref="A7:V7"/>
    <mergeCell ref="A9:V9"/>
    <mergeCell ref="A10:V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60" fitToHeight="0" orientation="landscape" r:id="rId1"/>
  <headerFooter differentFirst="1"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Y34"/>
  <sheetViews>
    <sheetView topLeftCell="A32" workbookViewId="0">
      <selection activeCell="D21" sqref="D21:D30"/>
    </sheetView>
  </sheetViews>
  <sheetFormatPr defaultColWidth="9" defaultRowHeight="15.6" x14ac:dyDescent="0.3"/>
  <cols>
    <col min="1" max="1" width="7.19921875" style="103" customWidth="1"/>
    <col min="2" max="2" width="34" style="11" customWidth="1"/>
    <col min="3" max="3" width="14.59765625" style="11" customWidth="1"/>
    <col min="4" max="4" width="15.59765625" style="11" customWidth="1"/>
    <col min="5" max="5" width="6.09765625" style="11" customWidth="1"/>
    <col min="6" max="6" width="5.3984375" style="11" customWidth="1"/>
    <col min="7" max="7" width="5.19921875" style="11" customWidth="1"/>
    <col min="8" max="8" width="6.59765625" style="11" customWidth="1"/>
    <col min="9" max="9" width="6.8984375" style="11" customWidth="1"/>
    <col min="10" max="10" width="5.5" style="11" customWidth="1"/>
    <col min="11" max="11" width="6.5" style="11" customWidth="1"/>
    <col min="12" max="13" width="6.09765625" style="11" customWidth="1"/>
    <col min="14" max="14" width="5.09765625" style="11" customWidth="1"/>
    <col min="15" max="15" width="7.09765625" style="11" customWidth="1"/>
    <col min="16" max="16" width="6.3984375" style="11" customWidth="1"/>
    <col min="17" max="17" width="5.69921875" style="11" customWidth="1"/>
    <col min="18" max="18" width="5.09765625" style="11" customWidth="1"/>
    <col min="19" max="19" width="7.5" style="11" customWidth="1"/>
    <col min="20" max="20" width="6.8984375" style="11" customWidth="1"/>
    <col min="21" max="21" width="9" style="11"/>
    <col min="22" max="22" width="8.8984375" style="11" customWidth="1"/>
    <col min="23" max="16384" width="9" style="11"/>
  </cols>
  <sheetData>
    <row r="1" spans="1:51" ht="18" x14ac:dyDescent="0.3">
      <c r="A1" s="102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33" t="s">
        <v>242</v>
      </c>
      <c r="S1" s="14"/>
      <c r="T1" s="14"/>
      <c r="U1" s="19"/>
      <c r="W1" s="14"/>
      <c r="Z1" s="2"/>
    </row>
    <row r="2" spans="1:51" ht="18" x14ac:dyDescent="0.35">
      <c r="A2" s="10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2" t="s">
        <v>2</v>
      </c>
      <c r="S2" s="14"/>
      <c r="T2" s="14"/>
      <c r="U2" s="19"/>
      <c r="W2" s="14"/>
      <c r="Z2" s="2"/>
    </row>
    <row r="3" spans="1:51" ht="18" x14ac:dyDescent="0.35">
      <c r="A3" s="10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22" t="s">
        <v>162</v>
      </c>
      <c r="S3" s="14"/>
      <c r="T3" s="14"/>
      <c r="U3" s="19"/>
      <c r="W3" s="14"/>
      <c r="Z3" s="2"/>
    </row>
    <row r="4" spans="1:51" ht="17.399999999999999" x14ac:dyDescent="0.3">
      <c r="A4" s="217" t="s">
        <v>257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42"/>
      <c r="T4" s="42"/>
      <c r="U4" s="42"/>
      <c r="V4" s="42"/>
      <c r="W4" s="42"/>
      <c r="X4" s="42"/>
      <c r="Z4" s="2"/>
    </row>
    <row r="5" spans="1:51" ht="18" x14ac:dyDescent="0.35">
      <c r="Q5" s="14"/>
      <c r="R5" s="14"/>
      <c r="S5" s="14"/>
      <c r="T5" s="14"/>
      <c r="U5" s="19"/>
      <c r="V5" s="22"/>
      <c r="W5" s="14"/>
      <c r="X5" s="19"/>
      <c r="Z5" s="2"/>
    </row>
    <row r="6" spans="1:51" ht="18.75" customHeight="1" x14ac:dyDescent="0.3">
      <c r="A6" s="218" t="s">
        <v>261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54"/>
      <c r="T6" s="54"/>
      <c r="U6" s="54"/>
      <c r="V6" s="54"/>
      <c r="W6" s="54"/>
      <c r="X6" s="54"/>
      <c r="Z6" s="2"/>
    </row>
    <row r="7" spans="1:51" ht="18.75" customHeight="1" x14ac:dyDescent="0.3">
      <c r="A7" s="218" t="s">
        <v>81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54"/>
      <c r="T7" s="54"/>
      <c r="U7" s="54"/>
      <c r="V7" s="54"/>
      <c r="W7" s="54"/>
      <c r="X7" s="54"/>
      <c r="Z7" s="2"/>
    </row>
    <row r="8" spans="1:51" ht="18" x14ac:dyDescent="0.35">
      <c r="Q8" s="14"/>
      <c r="R8" s="14"/>
      <c r="S8" s="14"/>
      <c r="T8" s="14"/>
      <c r="U8" s="19"/>
      <c r="V8" s="22"/>
      <c r="W8" s="14"/>
      <c r="X8" s="19"/>
      <c r="Z8" s="2"/>
    </row>
    <row r="9" spans="1:51" ht="18.75" customHeight="1" x14ac:dyDescent="0.3">
      <c r="A9" s="216" t="s">
        <v>306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46"/>
      <c r="T9" s="46"/>
      <c r="U9" s="46"/>
      <c r="V9" s="46"/>
      <c r="W9" s="46"/>
      <c r="X9" s="46"/>
      <c r="Z9" s="2"/>
    </row>
    <row r="10" spans="1:51" ht="18.75" customHeight="1" x14ac:dyDescent="0.3">
      <c r="A10" s="219" t="s">
        <v>38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45"/>
      <c r="T10" s="45"/>
      <c r="U10" s="45"/>
      <c r="V10" s="45"/>
      <c r="W10" s="45"/>
      <c r="X10" s="45"/>
      <c r="Z10" s="2"/>
    </row>
    <row r="11" spans="1:51" ht="18" x14ac:dyDescent="0.35">
      <c r="Q11" s="14"/>
      <c r="R11" s="14"/>
      <c r="S11" s="14"/>
      <c r="T11" s="14"/>
      <c r="U11" s="19"/>
      <c r="V11" s="22"/>
      <c r="W11" s="14"/>
      <c r="X11" s="19"/>
      <c r="Z11" s="2"/>
    </row>
    <row r="12" spans="1:51" ht="17.399999999999999" x14ac:dyDescent="0.3">
      <c r="A12" s="216" t="s">
        <v>263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40"/>
      <c r="T12" s="40"/>
      <c r="U12" s="40"/>
      <c r="V12" s="40"/>
      <c r="W12" s="40"/>
      <c r="X12" s="40"/>
      <c r="Z12" s="2"/>
    </row>
    <row r="13" spans="1:51" ht="18.75" customHeight="1" x14ac:dyDescent="0.3">
      <c r="A13" s="219" t="s">
        <v>75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45"/>
      <c r="T13" s="45"/>
      <c r="U13" s="45"/>
      <c r="V13" s="45"/>
      <c r="W13" s="45"/>
      <c r="X13" s="45"/>
      <c r="Z13" s="2"/>
    </row>
    <row r="14" spans="1:51" ht="10.5" customHeight="1" x14ac:dyDescent="0.3">
      <c r="A14" s="102"/>
      <c r="B14" s="12"/>
      <c r="C14" s="13"/>
      <c r="D14" s="13"/>
      <c r="E14" s="52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4"/>
      <c r="AE14" s="4"/>
    </row>
    <row r="15" spans="1:51" x14ac:dyDescent="0.3">
      <c r="A15" s="257" t="s">
        <v>228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0"/>
      <c r="T15" s="20"/>
      <c r="U15" s="20"/>
      <c r="V15" s="20"/>
      <c r="W15" s="20"/>
      <c r="X15" s="20"/>
      <c r="Y15" s="9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ht="15.75" customHeight="1" x14ac:dyDescent="0.3">
      <c r="A16" s="254" t="s">
        <v>62</v>
      </c>
      <c r="B16" s="258" t="s">
        <v>58</v>
      </c>
      <c r="C16" s="258" t="s">
        <v>5</v>
      </c>
      <c r="D16" s="265" t="s">
        <v>229</v>
      </c>
      <c r="E16" s="254" t="s">
        <v>230</v>
      </c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1"/>
      <c r="T16" s="17"/>
      <c r="U16" s="14"/>
      <c r="V16" s="14"/>
      <c r="W16" s="14"/>
      <c r="X16" s="14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ht="8.25" customHeight="1" x14ac:dyDescent="0.3">
      <c r="A17" s="254"/>
      <c r="B17" s="258"/>
      <c r="C17" s="258"/>
      <c r="D17" s="266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1"/>
      <c r="T17" s="17"/>
      <c r="U17" s="14"/>
      <c r="V17" s="14"/>
      <c r="W17" s="14"/>
      <c r="X17" s="14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ht="27.75" customHeight="1" x14ac:dyDescent="0.3">
      <c r="A18" s="254"/>
      <c r="B18" s="258"/>
      <c r="C18" s="258"/>
      <c r="D18" s="266"/>
      <c r="E18" s="283" t="s">
        <v>23</v>
      </c>
      <c r="F18" s="284"/>
      <c r="G18" s="284"/>
      <c r="H18" s="284"/>
      <c r="I18" s="285"/>
      <c r="J18" s="283" t="s">
        <v>24</v>
      </c>
      <c r="K18" s="284"/>
      <c r="L18" s="284"/>
      <c r="M18" s="284"/>
      <c r="N18" s="285"/>
      <c r="O18" s="258" t="s">
        <v>22</v>
      </c>
      <c r="P18" s="258"/>
      <c r="Q18" s="258"/>
      <c r="R18" s="258"/>
      <c r="S18" s="17"/>
      <c r="T18" s="17"/>
      <c r="U18" s="14"/>
      <c r="V18" s="14"/>
      <c r="W18" s="14"/>
      <c r="X18" s="14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65.25" customHeight="1" x14ac:dyDescent="0.3">
      <c r="A19" s="254"/>
      <c r="B19" s="258"/>
      <c r="C19" s="258"/>
      <c r="D19" s="267"/>
      <c r="E19" s="144" t="s">
        <v>6</v>
      </c>
      <c r="F19" s="144" t="s">
        <v>7</v>
      </c>
      <c r="G19" s="144" t="s">
        <v>200</v>
      </c>
      <c r="H19" s="144" t="s">
        <v>3</v>
      </c>
      <c r="I19" s="144" t="s">
        <v>27</v>
      </c>
      <c r="J19" s="144" t="s">
        <v>6</v>
      </c>
      <c r="K19" s="144" t="s">
        <v>7</v>
      </c>
      <c r="L19" s="144" t="s">
        <v>200</v>
      </c>
      <c r="M19" s="144" t="s">
        <v>3</v>
      </c>
      <c r="N19" s="144" t="s">
        <v>27</v>
      </c>
      <c r="O19" s="258"/>
      <c r="P19" s="258"/>
      <c r="Q19" s="258"/>
      <c r="R19" s="258"/>
      <c r="S19" s="17"/>
      <c r="T19" s="17"/>
      <c r="U19" s="14"/>
      <c r="V19" s="14"/>
      <c r="W19" s="14"/>
      <c r="X19" s="14"/>
    </row>
    <row r="20" spans="1:51" x14ac:dyDescent="0.3">
      <c r="A20" s="138">
        <v>1</v>
      </c>
      <c r="B20" s="138">
        <v>2</v>
      </c>
      <c r="C20" s="138">
        <v>3</v>
      </c>
      <c r="D20" s="138">
        <v>4</v>
      </c>
      <c r="E20" s="138">
        <f>D20+1</f>
        <v>5</v>
      </c>
      <c r="F20" s="138">
        <f t="shared" ref="F20:N20" si="0">E20+1</f>
        <v>6</v>
      </c>
      <c r="G20" s="138">
        <f t="shared" si="0"/>
        <v>7</v>
      </c>
      <c r="H20" s="138">
        <f t="shared" si="0"/>
        <v>8</v>
      </c>
      <c r="I20" s="138">
        <f t="shared" si="0"/>
        <v>9</v>
      </c>
      <c r="J20" s="138">
        <f t="shared" si="0"/>
        <v>10</v>
      </c>
      <c r="K20" s="138">
        <f t="shared" si="0"/>
        <v>11</v>
      </c>
      <c r="L20" s="138">
        <f t="shared" si="0"/>
        <v>12</v>
      </c>
      <c r="M20" s="138">
        <f t="shared" si="0"/>
        <v>13</v>
      </c>
      <c r="N20" s="138">
        <f t="shared" si="0"/>
        <v>14</v>
      </c>
      <c r="O20" s="291">
        <v>15</v>
      </c>
      <c r="P20" s="291"/>
      <c r="Q20" s="291"/>
      <c r="R20" s="291"/>
      <c r="S20" s="14"/>
      <c r="T20" s="14"/>
      <c r="U20" s="14"/>
      <c r="V20" s="14"/>
      <c r="W20" s="14"/>
      <c r="X20" s="14"/>
    </row>
    <row r="21" spans="1:51" s="1" customFormat="1" ht="62.4" x14ac:dyDescent="0.3">
      <c r="A21" s="96">
        <v>1</v>
      </c>
      <c r="B21" s="91" t="s">
        <v>283</v>
      </c>
      <c r="C21" s="105" t="s">
        <v>272</v>
      </c>
      <c r="D21" s="96"/>
      <c r="E21" s="97">
        <v>1.68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303"/>
      <c r="P21" s="303"/>
      <c r="Q21" s="303"/>
      <c r="R21" s="303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51" ht="31.2" x14ac:dyDescent="0.3">
      <c r="A22" s="96">
        <v>2</v>
      </c>
      <c r="B22" s="91" t="s">
        <v>284</v>
      </c>
      <c r="C22" s="105" t="s">
        <v>274</v>
      </c>
      <c r="D22" s="213"/>
      <c r="E22" s="97">
        <v>2.31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300"/>
      <c r="P22" s="301"/>
      <c r="Q22" s="301"/>
      <c r="R22" s="302"/>
      <c r="S22" s="14"/>
      <c r="T22" s="14"/>
      <c r="U22" s="14"/>
      <c r="V22" s="14"/>
      <c r="W22" s="14"/>
      <c r="X22" s="14"/>
    </row>
    <row r="23" spans="1:51" ht="124.8" x14ac:dyDescent="0.3">
      <c r="A23" s="96">
        <v>3</v>
      </c>
      <c r="B23" s="91" t="s">
        <v>285</v>
      </c>
      <c r="C23" s="105" t="s">
        <v>294</v>
      </c>
      <c r="D23" s="213"/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300"/>
      <c r="P23" s="301"/>
      <c r="Q23" s="301"/>
      <c r="R23" s="302"/>
      <c r="S23" s="14"/>
      <c r="T23" s="14"/>
      <c r="U23" s="14"/>
      <c r="V23" s="14"/>
      <c r="W23" s="14"/>
      <c r="X23" s="14"/>
    </row>
    <row r="24" spans="1:51" ht="46.8" x14ac:dyDescent="0.3">
      <c r="A24" s="96">
        <v>4</v>
      </c>
      <c r="B24" s="91" t="s">
        <v>286</v>
      </c>
      <c r="C24" s="105" t="s">
        <v>165</v>
      </c>
      <c r="D24" s="91"/>
      <c r="E24" s="97">
        <v>0</v>
      </c>
      <c r="F24" s="97">
        <v>0</v>
      </c>
      <c r="G24" s="97">
        <v>1.204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300"/>
      <c r="P24" s="301"/>
      <c r="Q24" s="301"/>
      <c r="R24" s="302"/>
      <c r="S24" s="14"/>
      <c r="T24" s="14"/>
      <c r="U24" s="14"/>
      <c r="V24" s="14"/>
      <c r="W24" s="14"/>
      <c r="X24" s="14"/>
    </row>
    <row r="25" spans="1:51" ht="46.8" x14ac:dyDescent="0.3">
      <c r="A25" s="96">
        <v>5</v>
      </c>
      <c r="B25" s="156" t="s">
        <v>287</v>
      </c>
      <c r="C25" s="105" t="s">
        <v>297</v>
      </c>
      <c r="D25" s="91"/>
      <c r="E25" s="97">
        <v>0</v>
      </c>
      <c r="F25" s="97">
        <v>0</v>
      </c>
      <c r="G25" s="97">
        <v>3.6349999999999998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300"/>
      <c r="P25" s="301"/>
      <c r="Q25" s="301"/>
      <c r="R25" s="302"/>
      <c r="S25" s="14"/>
      <c r="T25" s="14"/>
      <c r="U25" s="14"/>
      <c r="V25" s="14"/>
      <c r="W25" s="14"/>
      <c r="X25" s="14"/>
    </row>
    <row r="26" spans="1:51" x14ac:dyDescent="0.3">
      <c r="A26" s="96">
        <v>6</v>
      </c>
      <c r="B26" s="30" t="s">
        <v>288</v>
      </c>
      <c r="C26" s="105" t="s">
        <v>180</v>
      </c>
      <c r="D26" s="91"/>
      <c r="E26" s="97">
        <v>0</v>
      </c>
      <c r="F26" s="97">
        <v>0</v>
      </c>
      <c r="G26" s="97">
        <v>0.6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300"/>
      <c r="P26" s="301"/>
      <c r="Q26" s="301"/>
      <c r="R26" s="302"/>
      <c r="S26" s="14"/>
      <c r="T26" s="14"/>
      <c r="U26" s="14"/>
      <c r="V26" s="14"/>
      <c r="W26" s="14"/>
      <c r="X26" s="14"/>
    </row>
    <row r="27" spans="1:51" ht="31.2" x14ac:dyDescent="0.3">
      <c r="A27" s="139">
        <v>7</v>
      </c>
      <c r="B27" s="156" t="s">
        <v>289</v>
      </c>
      <c r="C27" s="105" t="s">
        <v>181</v>
      </c>
      <c r="D27" s="106"/>
      <c r="E27" s="97">
        <v>0</v>
      </c>
      <c r="F27" s="97">
        <v>0</v>
      </c>
      <c r="G27" s="110">
        <v>0.42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297"/>
      <c r="P27" s="298"/>
      <c r="Q27" s="298"/>
      <c r="R27" s="299"/>
      <c r="S27" s="14"/>
      <c r="T27" s="14"/>
      <c r="U27" s="14"/>
      <c r="V27" s="14"/>
      <c r="W27" s="14"/>
      <c r="X27" s="14"/>
    </row>
    <row r="28" spans="1:51" ht="31.2" x14ac:dyDescent="0.3">
      <c r="A28" s="158">
        <v>8</v>
      </c>
      <c r="B28" s="156" t="s">
        <v>290</v>
      </c>
      <c r="C28" s="105" t="s">
        <v>298</v>
      </c>
      <c r="D28" s="106"/>
      <c r="E28" s="97">
        <v>0</v>
      </c>
      <c r="F28" s="97">
        <v>0</v>
      </c>
      <c r="G28" s="192">
        <v>0.55000000000000004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304"/>
      <c r="P28" s="305"/>
      <c r="Q28" s="305"/>
      <c r="R28" s="306"/>
    </row>
    <row r="29" spans="1:51" ht="31.2" x14ac:dyDescent="0.3">
      <c r="A29" s="158">
        <v>9</v>
      </c>
      <c r="B29" s="156" t="s">
        <v>291</v>
      </c>
      <c r="C29" s="105" t="s">
        <v>299</v>
      </c>
      <c r="D29" s="106"/>
      <c r="E29" s="97">
        <v>0</v>
      </c>
      <c r="F29" s="97">
        <v>0</v>
      </c>
      <c r="G29" s="95">
        <v>1.1000000000000001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304"/>
      <c r="P29" s="305"/>
      <c r="Q29" s="305"/>
      <c r="R29" s="306"/>
    </row>
    <row r="30" spans="1:51" ht="31.2" x14ac:dyDescent="0.3">
      <c r="A30" s="158">
        <v>10</v>
      </c>
      <c r="B30" s="156" t="s">
        <v>292</v>
      </c>
      <c r="C30" s="105" t="s">
        <v>300</v>
      </c>
      <c r="D30" s="106"/>
      <c r="E30" s="97">
        <v>0</v>
      </c>
      <c r="F30" s="97">
        <v>0</v>
      </c>
      <c r="G30" s="95">
        <v>0.8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304"/>
      <c r="P30" s="305"/>
      <c r="Q30" s="305"/>
      <c r="R30" s="306"/>
    </row>
    <row r="34" spans="2:4" x14ac:dyDescent="0.3">
      <c r="B34" s="11" t="s">
        <v>309</v>
      </c>
      <c r="D34" s="11" t="s">
        <v>310</v>
      </c>
    </row>
  </sheetData>
  <mergeCells count="27">
    <mergeCell ref="O26:R26"/>
    <mergeCell ref="O27:R27"/>
    <mergeCell ref="O28:R28"/>
    <mergeCell ref="O29:R29"/>
    <mergeCell ref="O30:R30"/>
    <mergeCell ref="O25:R25"/>
    <mergeCell ref="A13:R13"/>
    <mergeCell ref="A15:R15"/>
    <mergeCell ref="A16:A19"/>
    <mergeCell ref="B16:B19"/>
    <mergeCell ref="C16:C19"/>
    <mergeCell ref="D16:D19"/>
    <mergeCell ref="E16:R17"/>
    <mergeCell ref="E18:I18"/>
    <mergeCell ref="J18:N18"/>
    <mergeCell ref="O18:R19"/>
    <mergeCell ref="O20:R20"/>
    <mergeCell ref="O21:R21"/>
    <mergeCell ref="O22:R22"/>
    <mergeCell ref="O23:R23"/>
    <mergeCell ref="O24:R24"/>
    <mergeCell ref="A12:R12"/>
    <mergeCell ref="A4:R4"/>
    <mergeCell ref="A6:R6"/>
    <mergeCell ref="A7:R7"/>
    <mergeCell ref="A9:R9"/>
    <mergeCell ref="A10:R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1" fitToHeight="0" orientation="landscape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BF40"/>
  <sheetViews>
    <sheetView topLeftCell="A32" zoomScale="85" zoomScaleNormal="85" zoomScaleSheetLayoutView="55" workbookViewId="0">
      <selection activeCell="B49" sqref="B49"/>
    </sheetView>
  </sheetViews>
  <sheetFormatPr defaultColWidth="9" defaultRowHeight="12" x14ac:dyDescent="0.25"/>
  <cols>
    <col min="1" max="1" width="7.09765625" style="32" customWidth="1"/>
    <col min="2" max="2" width="33.8984375" style="32" customWidth="1"/>
    <col min="3" max="3" width="12.69921875" style="32" customWidth="1"/>
    <col min="4" max="44" width="5.09765625" style="32" customWidth="1"/>
    <col min="45" max="45" width="6" style="32" customWidth="1"/>
    <col min="46" max="16384" width="9" style="32"/>
  </cols>
  <sheetData>
    <row r="1" spans="1:58" ht="18" x14ac:dyDescent="0.25">
      <c r="AS1" s="33" t="s">
        <v>243</v>
      </c>
    </row>
    <row r="2" spans="1:58" ht="18" x14ac:dyDescent="0.35">
      <c r="J2" s="140"/>
      <c r="K2" s="308"/>
      <c r="L2" s="308"/>
      <c r="M2" s="308"/>
      <c r="N2" s="308"/>
      <c r="O2" s="140"/>
      <c r="AS2" s="22" t="s">
        <v>2</v>
      </c>
    </row>
    <row r="3" spans="1:58" ht="18" x14ac:dyDescent="0.35">
      <c r="J3" s="41"/>
      <c r="K3" s="41"/>
      <c r="L3" s="41"/>
      <c r="M3" s="41"/>
      <c r="N3" s="41"/>
      <c r="O3" s="41"/>
      <c r="AS3" s="22" t="s">
        <v>162</v>
      </c>
    </row>
    <row r="4" spans="1:58" ht="15.75" customHeight="1" x14ac:dyDescent="0.25">
      <c r="A4" s="215" t="s">
        <v>257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</row>
    <row r="5" spans="1:58" x14ac:dyDescent="0.25">
      <c r="A5" s="34"/>
    </row>
    <row r="6" spans="1:58" ht="18.75" customHeight="1" x14ac:dyDescent="0.3">
      <c r="A6" s="218" t="s">
        <v>265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</row>
    <row r="7" spans="1:58" ht="17.399999999999999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</row>
    <row r="8" spans="1:58" ht="17.399999999999999" x14ac:dyDescent="0.25">
      <c r="A8" s="216" t="s">
        <v>282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</row>
    <row r="9" spans="1:58" ht="15" customHeight="1" x14ac:dyDescent="0.25">
      <c r="A9" s="219" t="s">
        <v>38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</row>
    <row r="10" spans="1:58" ht="15" customHeight="1" x14ac:dyDescent="0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</row>
    <row r="11" spans="1:58" ht="24.75" customHeight="1" x14ac:dyDescent="0.25">
      <c r="A11" s="216" t="s">
        <v>263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</row>
    <row r="12" spans="1:58" ht="21.75" customHeight="1" x14ac:dyDescent="0.25">
      <c r="A12" s="219" t="s">
        <v>39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</row>
    <row r="13" spans="1:58" ht="15" customHeight="1" x14ac:dyDescent="0.2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</row>
    <row r="14" spans="1:58" ht="15.75" customHeight="1" x14ac:dyDescent="0.25">
      <c r="A14" s="309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</row>
    <row r="15" spans="1:58" s="41" customFormat="1" ht="15.75" customHeight="1" x14ac:dyDescent="0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</row>
    <row r="16" spans="1:58" s="41" customFormat="1" ht="18" x14ac:dyDescent="0.35">
      <c r="A16" s="310" t="s">
        <v>307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</row>
    <row r="17" spans="1:58" s="41" customFormat="1" ht="15.75" customHeight="1" x14ac:dyDescent="0.3">
      <c r="A17" s="26" t="s">
        <v>64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</row>
    <row r="18" spans="1:58" s="41" customFormat="1" ht="15.75" customHeight="1" x14ac:dyDescent="0.35">
      <c r="A18" s="307" t="s">
        <v>266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</row>
    <row r="19" spans="1:58" s="41" customFormat="1" ht="15.75" customHeight="1" x14ac:dyDescent="0.3">
      <c r="A19" s="311" t="s">
        <v>63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</row>
    <row r="20" spans="1:58" s="41" customFormat="1" ht="15.75" customHeight="1" x14ac:dyDescent="0.2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</row>
    <row r="21" spans="1:58" s="41" customFormat="1" ht="15.75" customHeight="1" x14ac:dyDescent="0.25">
      <c r="A21" s="312" t="s">
        <v>233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</row>
    <row r="22" spans="1:58" s="35" customFormat="1" ht="63" customHeight="1" x14ac:dyDescent="0.3">
      <c r="A22" s="313" t="s">
        <v>55</v>
      </c>
      <c r="B22" s="313" t="s">
        <v>56</v>
      </c>
      <c r="C22" s="313" t="s">
        <v>5</v>
      </c>
      <c r="D22" s="313" t="s">
        <v>100</v>
      </c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</row>
    <row r="23" spans="1:58" ht="145.5" customHeight="1" x14ac:dyDescent="0.25">
      <c r="A23" s="313"/>
      <c r="B23" s="313"/>
      <c r="C23" s="313"/>
      <c r="D23" s="313" t="s">
        <v>72</v>
      </c>
      <c r="E23" s="313"/>
      <c r="F23" s="313"/>
      <c r="G23" s="313"/>
      <c r="H23" s="313"/>
      <c r="I23" s="313"/>
      <c r="J23" s="313" t="s">
        <v>73</v>
      </c>
      <c r="K23" s="313"/>
      <c r="L23" s="313"/>
      <c r="M23" s="313"/>
      <c r="N23" s="313"/>
      <c r="O23" s="313"/>
      <c r="P23" s="313" t="s">
        <v>67</v>
      </c>
      <c r="Q23" s="313"/>
      <c r="R23" s="313"/>
      <c r="S23" s="313"/>
      <c r="T23" s="313"/>
      <c r="U23" s="313"/>
      <c r="V23" s="313" t="s">
        <v>68</v>
      </c>
      <c r="W23" s="313"/>
      <c r="X23" s="313"/>
      <c r="Y23" s="313"/>
      <c r="Z23" s="313"/>
      <c r="AA23" s="313"/>
      <c r="AB23" s="313" t="s">
        <v>57</v>
      </c>
      <c r="AC23" s="313"/>
      <c r="AD23" s="313"/>
      <c r="AE23" s="313"/>
      <c r="AF23" s="313"/>
      <c r="AG23" s="313"/>
      <c r="AH23" s="313" t="s">
        <v>65</v>
      </c>
      <c r="AI23" s="313"/>
      <c r="AJ23" s="313"/>
      <c r="AK23" s="313"/>
      <c r="AL23" s="313"/>
      <c r="AM23" s="313"/>
      <c r="AN23" s="313" t="s">
        <v>66</v>
      </c>
      <c r="AO23" s="313"/>
      <c r="AP23" s="313"/>
      <c r="AQ23" s="313"/>
      <c r="AR23" s="313"/>
      <c r="AS23" s="313"/>
    </row>
    <row r="24" spans="1:58" s="36" customFormat="1" ht="192" customHeight="1" x14ac:dyDescent="0.25">
      <c r="A24" s="313"/>
      <c r="B24" s="313"/>
      <c r="C24" s="313"/>
      <c r="D24" s="314" t="s">
        <v>74</v>
      </c>
      <c r="E24" s="314"/>
      <c r="F24" s="314" t="s">
        <v>74</v>
      </c>
      <c r="G24" s="314"/>
      <c r="H24" s="315" t="s">
        <v>1</v>
      </c>
      <c r="I24" s="315"/>
      <c r="J24" s="314" t="s">
        <v>74</v>
      </c>
      <c r="K24" s="314"/>
      <c r="L24" s="314" t="s">
        <v>74</v>
      </c>
      <c r="M24" s="314"/>
      <c r="N24" s="315" t="s">
        <v>1</v>
      </c>
      <c r="O24" s="315"/>
      <c r="P24" s="314" t="s">
        <v>74</v>
      </c>
      <c r="Q24" s="314"/>
      <c r="R24" s="314" t="s">
        <v>74</v>
      </c>
      <c r="S24" s="314"/>
      <c r="T24" s="315" t="s">
        <v>1</v>
      </c>
      <c r="U24" s="315"/>
      <c r="V24" s="314" t="s">
        <v>74</v>
      </c>
      <c r="W24" s="314"/>
      <c r="X24" s="314" t="s">
        <v>74</v>
      </c>
      <c r="Y24" s="314"/>
      <c r="Z24" s="315" t="s">
        <v>1</v>
      </c>
      <c r="AA24" s="315"/>
      <c r="AB24" s="314" t="s">
        <v>74</v>
      </c>
      <c r="AC24" s="314"/>
      <c r="AD24" s="314" t="s">
        <v>74</v>
      </c>
      <c r="AE24" s="314"/>
      <c r="AF24" s="315" t="s">
        <v>1</v>
      </c>
      <c r="AG24" s="315"/>
      <c r="AH24" s="314" t="s">
        <v>74</v>
      </c>
      <c r="AI24" s="314"/>
      <c r="AJ24" s="314" t="s">
        <v>74</v>
      </c>
      <c r="AK24" s="314"/>
      <c r="AL24" s="315" t="s">
        <v>1</v>
      </c>
      <c r="AM24" s="315"/>
      <c r="AN24" s="314" t="s">
        <v>74</v>
      </c>
      <c r="AO24" s="314"/>
      <c r="AP24" s="314" t="s">
        <v>74</v>
      </c>
      <c r="AQ24" s="314"/>
      <c r="AR24" s="315" t="s">
        <v>1</v>
      </c>
      <c r="AS24" s="315"/>
    </row>
    <row r="25" spans="1:58" ht="91.5" customHeight="1" x14ac:dyDescent="0.25">
      <c r="A25" s="313"/>
      <c r="B25" s="313"/>
      <c r="C25" s="313"/>
      <c r="D25" s="43" t="s">
        <v>23</v>
      </c>
      <c r="E25" s="44" t="s">
        <v>24</v>
      </c>
      <c r="F25" s="43" t="s">
        <v>23</v>
      </c>
      <c r="G25" s="44" t="s">
        <v>24</v>
      </c>
      <c r="H25" s="43" t="s">
        <v>23</v>
      </c>
      <c r="I25" s="44" t="s">
        <v>24</v>
      </c>
      <c r="J25" s="43" t="s">
        <v>23</v>
      </c>
      <c r="K25" s="44" t="s">
        <v>24</v>
      </c>
      <c r="L25" s="43" t="s">
        <v>23</v>
      </c>
      <c r="M25" s="44" t="s">
        <v>24</v>
      </c>
      <c r="N25" s="43" t="s">
        <v>23</v>
      </c>
      <c r="O25" s="44" t="s">
        <v>24</v>
      </c>
      <c r="P25" s="43" t="s">
        <v>23</v>
      </c>
      <c r="Q25" s="44" t="s">
        <v>24</v>
      </c>
      <c r="R25" s="43" t="s">
        <v>23</v>
      </c>
      <c r="S25" s="44" t="s">
        <v>24</v>
      </c>
      <c r="T25" s="43" t="s">
        <v>23</v>
      </c>
      <c r="U25" s="44" t="s">
        <v>24</v>
      </c>
      <c r="V25" s="43" t="s">
        <v>23</v>
      </c>
      <c r="W25" s="44" t="s">
        <v>24</v>
      </c>
      <c r="X25" s="43" t="s">
        <v>23</v>
      </c>
      <c r="Y25" s="44" t="s">
        <v>24</v>
      </c>
      <c r="Z25" s="43" t="s">
        <v>23</v>
      </c>
      <c r="AA25" s="44" t="s">
        <v>24</v>
      </c>
      <c r="AB25" s="43" t="s">
        <v>23</v>
      </c>
      <c r="AC25" s="44" t="s">
        <v>24</v>
      </c>
      <c r="AD25" s="43" t="s">
        <v>23</v>
      </c>
      <c r="AE25" s="44" t="s">
        <v>24</v>
      </c>
      <c r="AF25" s="43" t="s">
        <v>23</v>
      </c>
      <c r="AG25" s="44" t="s">
        <v>24</v>
      </c>
      <c r="AH25" s="43" t="s">
        <v>23</v>
      </c>
      <c r="AI25" s="44" t="s">
        <v>24</v>
      </c>
      <c r="AJ25" s="43" t="s">
        <v>23</v>
      </c>
      <c r="AK25" s="44" t="s">
        <v>24</v>
      </c>
      <c r="AL25" s="43" t="s">
        <v>23</v>
      </c>
      <c r="AM25" s="44" t="s">
        <v>24</v>
      </c>
      <c r="AN25" s="43" t="s">
        <v>23</v>
      </c>
      <c r="AO25" s="44" t="s">
        <v>24</v>
      </c>
      <c r="AP25" s="43" t="s">
        <v>23</v>
      </c>
      <c r="AQ25" s="44" t="s">
        <v>24</v>
      </c>
      <c r="AR25" s="43" t="s">
        <v>23</v>
      </c>
      <c r="AS25" s="44" t="s">
        <v>24</v>
      </c>
    </row>
    <row r="26" spans="1:58" s="38" customFormat="1" ht="15.6" x14ac:dyDescent="0.3">
      <c r="A26" s="47">
        <v>1</v>
      </c>
      <c r="B26" s="37">
        <v>2</v>
      </c>
      <c r="C26" s="47">
        <v>3</v>
      </c>
      <c r="D26" s="87" t="s">
        <v>163</v>
      </c>
      <c r="E26" s="87" t="s">
        <v>164</v>
      </c>
      <c r="F26" s="87" t="s">
        <v>165</v>
      </c>
      <c r="G26" s="87" t="s">
        <v>166</v>
      </c>
      <c r="H26" s="87" t="s">
        <v>167</v>
      </c>
      <c r="I26" s="87" t="s">
        <v>167</v>
      </c>
      <c r="J26" s="87" t="s">
        <v>168</v>
      </c>
      <c r="K26" s="87" t="s">
        <v>169</v>
      </c>
      <c r="L26" s="87" t="s">
        <v>170</v>
      </c>
      <c r="M26" s="87" t="s">
        <v>171</v>
      </c>
      <c r="N26" s="87" t="s">
        <v>172</v>
      </c>
      <c r="O26" s="87" t="s">
        <v>172</v>
      </c>
      <c r="P26" s="87" t="s">
        <v>173</v>
      </c>
      <c r="Q26" s="87" t="s">
        <v>174</v>
      </c>
      <c r="R26" s="87" t="s">
        <v>175</v>
      </c>
      <c r="S26" s="87" t="s">
        <v>176</v>
      </c>
      <c r="T26" s="87" t="s">
        <v>177</v>
      </c>
      <c r="U26" s="87" t="s">
        <v>177</v>
      </c>
      <c r="V26" s="87" t="s">
        <v>178</v>
      </c>
      <c r="W26" s="87" t="s">
        <v>179</v>
      </c>
      <c r="X26" s="87" t="s">
        <v>180</v>
      </c>
      <c r="Y26" s="87" t="s">
        <v>181</v>
      </c>
      <c r="Z26" s="87" t="s">
        <v>182</v>
      </c>
      <c r="AA26" s="87" t="s">
        <v>182</v>
      </c>
      <c r="AB26" s="87" t="s">
        <v>183</v>
      </c>
      <c r="AC26" s="87" t="s">
        <v>184</v>
      </c>
      <c r="AD26" s="87" t="s">
        <v>185</v>
      </c>
      <c r="AE26" s="87" t="s">
        <v>186</v>
      </c>
      <c r="AF26" s="87" t="s">
        <v>187</v>
      </c>
      <c r="AG26" s="87" t="s">
        <v>187</v>
      </c>
      <c r="AH26" s="87" t="s">
        <v>188</v>
      </c>
      <c r="AI26" s="87" t="s">
        <v>189</v>
      </c>
      <c r="AJ26" s="87" t="s">
        <v>190</v>
      </c>
      <c r="AK26" s="87" t="s">
        <v>191</v>
      </c>
      <c r="AL26" s="87" t="s">
        <v>192</v>
      </c>
      <c r="AM26" s="87" t="s">
        <v>192</v>
      </c>
      <c r="AN26" s="87" t="s">
        <v>193</v>
      </c>
      <c r="AO26" s="87" t="s">
        <v>194</v>
      </c>
      <c r="AP26" s="87" t="s">
        <v>195</v>
      </c>
      <c r="AQ26" s="87" t="s">
        <v>196</v>
      </c>
      <c r="AR26" s="87" t="s">
        <v>197</v>
      </c>
      <c r="AS26" s="87" t="s">
        <v>197</v>
      </c>
    </row>
    <row r="27" spans="1:58" s="38" customFormat="1" ht="62.4" x14ac:dyDescent="0.3">
      <c r="A27" s="96">
        <v>1</v>
      </c>
      <c r="B27" s="91" t="s">
        <v>283</v>
      </c>
      <c r="C27" s="105" t="s">
        <v>272</v>
      </c>
      <c r="D27" s="37"/>
      <c r="E27" s="47"/>
      <c r="F27" s="47"/>
      <c r="G27" s="47"/>
      <c r="H27" s="47"/>
      <c r="I27" s="37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</row>
    <row r="28" spans="1:58" ht="31.2" x14ac:dyDescent="0.25">
      <c r="A28" s="96">
        <v>2</v>
      </c>
      <c r="B28" s="91" t="s">
        <v>284</v>
      </c>
      <c r="C28" s="105" t="s">
        <v>274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</row>
    <row r="29" spans="1:58" ht="124.8" x14ac:dyDescent="0.25">
      <c r="A29" s="96">
        <v>3</v>
      </c>
      <c r="B29" s="91" t="s">
        <v>285</v>
      </c>
      <c r="C29" s="105" t="s">
        <v>294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</row>
    <row r="30" spans="1:58" ht="46.8" x14ac:dyDescent="0.25">
      <c r="A30" s="96">
        <v>4</v>
      </c>
      <c r="B30" s="91" t="s">
        <v>286</v>
      </c>
      <c r="C30" s="105" t="s">
        <v>165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</row>
    <row r="31" spans="1:58" ht="46.8" x14ac:dyDescent="0.3">
      <c r="A31" s="96">
        <v>5</v>
      </c>
      <c r="B31" s="156" t="s">
        <v>287</v>
      </c>
      <c r="C31" s="105" t="s">
        <v>297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</row>
    <row r="32" spans="1:58" ht="15.6" x14ac:dyDescent="0.3">
      <c r="A32" s="96">
        <v>6</v>
      </c>
      <c r="B32" s="30" t="s">
        <v>288</v>
      </c>
      <c r="C32" s="105" t="s">
        <v>180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</row>
    <row r="33" spans="1:45" ht="31.2" x14ac:dyDescent="0.3">
      <c r="A33" s="47">
        <v>7</v>
      </c>
      <c r="B33" s="156" t="s">
        <v>289</v>
      </c>
      <c r="C33" s="105" t="s">
        <v>181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</row>
    <row r="34" spans="1:45" ht="31.2" x14ac:dyDescent="0.3">
      <c r="A34" s="47">
        <v>8</v>
      </c>
      <c r="B34" s="156" t="s">
        <v>290</v>
      </c>
      <c r="C34" s="105" t="s">
        <v>298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</row>
    <row r="35" spans="1:45" ht="31.2" x14ac:dyDescent="0.3">
      <c r="A35" s="47">
        <v>9</v>
      </c>
      <c r="B35" s="156" t="s">
        <v>291</v>
      </c>
      <c r="C35" s="105" t="s">
        <v>299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</row>
    <row r="36" spans="1:45" ht="31.2" x14ac:dyDescent="0.3">
      <c r="A36" s="47">
        <v>10</v>
      </c>
      <c r="B36" s="156" t="s">
        <v>292</v>
      </c>
      <c r="C36" s="105" t="s">
        <v>300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</row>
    <row r="39" spans="1:45" ht="15.6" x14ac:dyDescent="0.3">
      <c r="A39" s="38" t="s">
        <v>309</v>
      </c>
      <c r="B39" s="38"/>
      <c r="C39" s="38" t="s">
        <v>310</v>
      </c>
    </row>
    <row r="40" spans="1:45" ht="15.6" x14ac:dyDescent="0.3">
      <c r="A40" s="38"/>
      <c r="B40" s="38"/>
      <c r="C40" s="38"/>
    </row>
  </sheetData>
  <mergeCells count="46">
    <mergeCell ref="AP24:AQ24"/>
    <mergeCell ref="AR24:AS24"/>
    <mergeCell ref="AD24:AE24"/>
    <mergeCell ref="AF24:AG24"/>
    <mergeCell ref="AH24:AI24"/>
    <mergeCell ref="AJ24:AK24"/>
    <mergeCell ref="AL24:AM24"/>
    <mergeCell ref="AN24:AO24"/>
    <mergeCell ref="R24:S24"/>
    <mergeCell ref="T24:U24"/>
    <mergeCell ref="V24:W24"/>
    <mergeCell ref="X24:Y24"/>
    <mergeCell ref="Z24:AA24"/>
    <mergeCell ref="H24:I24"/>
    <mergeCell ref="J24:K24"/>
    <mergeCell ref="L24:M24"/>
    <mergeCell ref="N24:O24"/>
    <mergeCell ref="P24:Q24"/>
    <mergeCell ref="A19:AS19"/>
    <mergeCell ref="A21:AS21"/>
    <mergeCell ref="A22:A25"/>
    <mergeCell ref="B22:B25"/>
    <mergeCell ref="C22:C25"/>
    <mergeCell ref="D22:AS22"/>
    <mergeCell ref="D23:I23"/>
    <mergeCell ref="J23:O23"/>
    <mergeCell ref="P23:U23"/>
    <mergeCell ref="V23:AA23"/>
    <mergeCell ref="AB24:AC24"/>
    <mergeCell ref="AB23:AG23"/>
    <mergeCell ref="AH23:AM23"/>
    <mergeCell ref="AN23:AS23"/>
    <mergeCell ref="D24:E24"/>
    <mergeCell ref="F24:G24"/>
    <mergeCell ref="A18:AS18"/>
    <mergeCell ref="K2:L2"/>
    <mergeCell ref="M2:N2"/>
    <mergeCell ref="A4:AS4"/>
    <mergeCell ref="A6:AS6"/>
    <mergeCell ref="A8:AS8"/>
    <mergeCell ref="A9:AS9"/>
    <mergeCell ref="A11:AS11"/>
    <mergeCell ref="A12:AS12"/>
    <mergeCell ref="A14:AS14"/>
    <mergeCell ref="A16:AS16"/>
    <mergeCell ref="B17:AS17"/>
  </mergeCells>
  <pageMargins left="0.74803149606299213" right="0.74803149606299213" top="0.98425196850393704" bottom="0.98425196850393704" header="0.51181102362204722" footer="0.51181102362204722"/>
  <pageSetup paperSize="8" scale="44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G21"/>
  <sheetViews>
    <sheetView showRuler="0" topLeftCell="A4" workbookViewId="0">
      <selection activeCell="AC21" sqref="AC21"/>
    </sheetView>
  </sheetViews>
  <sheetFormatPr defaultColWidth="9" defaultRowHeight="15.6" x14ac:dyDescent="0.3"/>
  <cols>
    <col min="1" max="1" width="9" style="58" customWidth="1"/>
    <col min="2" max="2" width="31.8984375" style="58" customWidth="1"/>
    <col min="3" max="5" width="7.8984375" style="58" customWidth="1"/>
    <col min="6" max="6" width="8.19921875" style="58" customWidth="1"/>
    <col min="7" max="10" width="7.8984375" style="58" customWidth="1"/>
    <col min="11" max="11" width="8.19921875" style="58" customWidth="1"/>
    <col min="12" max="15" width="7.8984375" style="58" customWidth="1"/>
    <col min="16" max="16" width="8.19921875" style="58" customWidth="1"/>
    <col min="17" max="20" width="7.8984375" style="58" customWidth="1"/>
    <col min="21" max="21" width="8.19921875" style="58" customWidth="1"/>
    <col min="22" max="22" width="7.8984375" style="58" customWidth="1"/>
    <col min="23" max="24" width="8.19921875" style="58" customWidth="1"/>
    <col min="25" max="25" width="9.5" style="58" customWidth="1"/>
    <col min="26" max="26" width="10.09765625" style="58" customWidth="1"/>
    <col min="27" max="32" width="8.19921875" style="58" customWidth="1"/>
    <col min="33" max="33" width="12.69921875" style="58" customWidth="1"/>
    <col min="34" max="16384" width="9" style="58"/>
  </cols>
  <sheetData>
    <row r="1" spans="1:33" ht="18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V1" s="33" t="s">
        <v>244</v>
      </c>
    </row>
    <row r="2" spans="1:33" ht="18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V2" s="22" t="s">
        <v>2</v>
      </c>
    </row>
    <row r="3" spans="1:33" ht="18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V3" s="22" t="s">
        <v>162</v>
      </c>
    </row>
    <row r="4" spans="1:33" ht="17.399999999999999" x14ac:dyDescent="0.3">
      <c r="A4" s="217" t="s">
        <v>69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33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4"/>
      <c r="Q5" s="14"/>
    </row>
    <row r="6" spans="1:33" ht="18.75" customHeight="1" x14ac:dyDescent="0.3">
      <c r="A6" s="218" t="s">
        <v>80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</row>
    <row r="7" spans="1:33" ht="18.75" customHeight="1" x14ac:dyDescent="0.3">
      <c r="A7" s="218" t="s">
        <v>81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</row>
    <row r="8" spans="1:33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4"/>
      <c r="Q8" s="14"/>
    </row>
    <row r="9" spans="1:33" x14ac:dyDescent="0.3">
      <c r="A9" s="343" t="s">
        <v>60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</row>
    <row r="10" spans="1:33" x14ac:dyDescent="0.3">
      <c r="A10" s="219" t="s">
        <v>38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</row>
    <row r="11" spans="1:33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4"/>
      <c r="Q11" s="14"/>
    </row>
    <row r="12" spans="1:33" ht="17.399999999999999" x14ac:dyDescent="0.3">
      <c r="A12" s="216" t="s">
        <v>61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</row>
    <row r="13" spans="1:33" x14ac:dyDescent="0.3">
      <c r="A13" s="219" t="s">
        <v>75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</row>
    <row r="14" spans="1:33" s="60" customFormat="1" ht="13.5" customHeight="1" x14ac:dyDescent="0.4"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</row>
    <row r="15" spans="1:33" s="62" customFormat="1" ht="26.25" customHeight="1" thickBot="1" x14ac:dyDescent="0.3">
      <c r="A15" s="331" t="s">
        <v>108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3" s="63" customFormat="1" ht="66.75" customHeight="1" x14ac:dyDescent="0.3">
      <c r="A16" s="332" t="s">
        <v>101</v>
      </c>
      <c r="B16" s="334" t="s">
        <v>102</v>
      </c>
      <c r="C16" s="336" t="s">
        <v>103</v>
      </c>
      <c r="D16" s="337"/>
      <c r="E16" s="337"/>
      <c r="F16" s="338"/>
      <c r="G16" s="342" t="s">
        <v>104</v>
      </c>
      <c r="H16" s="337"/>
      <c r="I16" s="337"/>
      <c r="J16" s="338"/>
      <c r="K16" s="336" t="s">
        <v>105</v>
      </c>
      <c r="L16" s="337"/>
      <c r="M16" s="337"/>
      <c r="N16" s="338"/>
      <c r="O16" s="336" t="s">
        <v>106</v>
      </c>
      <c r="P16" s="337"/>
      <c r="Q16" s="337"/>
      <c r="R16" s="338"/>
      <c r="S16" s="336" t="s">
        <v>107</v>
      </c>
      <c r="T16" s="337"/>
      <c r="U16" s="337"/>
      <c r="V16" s="338"/>
    </row>
    <row r="17" spans="1:22" s="63" customFormat="1" ht="17.25" customHeight="1" thickBot="1" x14ac:dyDescent="0.35">
      <c r="A17" s="333"/>
      <c r="B17" s="335"/>
      <c r="C17" s="339"/>
      <c r="D17" s="340"/>
      <c r="E17" s="340"/>
      <c r="F17" s="341"/>
      <c r="G17" s="329" t="s">
        <v>231</v>
      </c>
      <c r="H17" s="327"/>
      <c r="I17" s="327" t="s">
        <v>232</v>
      </c>
      <c r="J17" s="328"/>
      <c r="K17" s="329" t="s">
        <v>231</v>
      </c>
      <c r="L17" s="327"/>
      <c r="M17" s="327" t="s">
        <v>232</v>
      </c>
      <c r="N17" s="328"/>
      <c r="O17" s="329" t="s">
        <v>231</v>
      </c>
      <c r="P17" s="327"/>
      <c r="Q17" s="327" t="s">
        <v>232</v>
      </c>
      <c r="R17" s="328"/>
      <c r="S17" s="329" t="s">
        <v>231</v>
      </c>
      <c r="T17" s="327"/>
      <c r="U17" s="327" t="s">
        <v>232</v>
      </c>
      <c r="V17" s="328"/>
    </row>
    <row r="18" spans="1:22" s="63" customFormat="1" ht="16.2" x14ac:dyDescent="0.3">
      <c r="A18" s="68">
        <v>1</v>
      </c>
      <c r="B18" s="69">
        <v>2</v>
      </c>
      <c r="C18" s="324">
        <v>3</v>
      </c>
      <c r="D18" s="325"/>
      <c r="E18" s="325"/>
      <c r="F18" s="326"/>
      <c r="G18" s="330">
        <v>4</v>
      </c>
      <c r="H18" s="325"/>
      <c r="I18" s="325">
        <v>5</v>
      </c>
      <c r="J18" s="326"/>
      <c r="K18" s="324">
        <v>6</v>
      </c>
      <c r="L18" s="325"/>
      <c r="M18" s="325">
        <v>7</v>
      </c>
      <c r="N18" s="326"/>
      <c r="O18" s="324">
        <v>8</v>
      </c>
      <c r="P18" s="325"/>
      <c r="Q18" s="325">
        <v>9</v>
      </c>
      <c r="R18" s="326"/>
      <c r="S18" s="324">
        <v>10</v>
      </c>
      <c r="T18" s="325"/>
      <c r="U18" s="325">
        <v>11</v>
      </c>
      <c r="V18" s="326"/>
    </row>
    <row r="19" spans="1:22" s="63" customFormat="1" ht="16.2" x14ac:dyDescent="0.3">
      <c r="A19" s="64">
        <v>1</v>
      </c>
      <c r="B19" s="65"/>
      <c r="C19" s="318"/>
      <c r="D19" s="319"/>
      <c r="E19" s="319"/>
      <c r="F19" s="320"/>
      <c r="G19" s="323"/>
      <c r="H19" s="319"/>
      <c r="I19" s="319"/>
      <c r="J19" s="320"/>
      <c r="K19" s="318"/>
      <c r="L19" s="319"/>
      <c r="M19" s="319"/>
      <c r="N19" s="320"/>
      <c r="O19" s="318"/>
      <c r="P19" s="319"/>
      <c r="Q19" s="319"/>
      <c r="R19" s="320"/>
      <c r="S19" s="318"/>
      <c r="T19" s="319"/>
      <c r="U19" s="319"/>
      <c r="V19" s="320"/>
    </row>
    <row r="20" spans="1:22" s="63" customFormat="1" ht="16.2" x14ac:dyDescent="0.3">
      <c r="A20" s="64">
        <v>2</v>
      </c>
      <c r="B20" s="65"/>
      <c r="C20" s="318"/>
      <c r="D20" s="319"/>
      <c r="E20" s="319"/>
      <c r="F20" s="320"/>
      <c r="G20" s="323"/>
      <c r="H20" s="319"/>
      <c r="I20" s="319"/>
      <c r="J20" s="320"/>
      <c r="K20" s="318"/>
      <c r="L20" s="319"/>
      <c r="M20" s="319"/>
      <c r="N20" s="320"/>
      <c r="O20" s="318"/>
      <c r="P20" s="319"/>
      <c r="Q20" s="319"/>
      <c r="R20" s="320"/>
      <c r="S20" s="318"/>
      <c r="T20" s="319"/>
      <c r="U20" s="319"/>
      <c r="V20" s="320"/>
    </row>
    <row r="21" spans="1:22" s="63" customFormat="1" ht="16.8" thickBot="1" x14ac:dyDescent="0.35">
      <c r="A21" s="66" t="s">
        <v>1</v>
      </c>
      <c r="B21" s="67"/>
      <c r="C21" s="321"/>
      <c r="D21" s="316"/>
      <c r="E21" s="316"/>
      <c r="F21" s="317"/>
      <c r="G21" s="322"/>
      <c r="H21" s="316"/>
      <c r="I21" s="316"/>
      <c r="J21" s="317"/>
      <c r="K21" s="321"/>
      <c r="L21" s="316"/>
      <c r="M21" s="316"/>
      <c r="N21" s="317"/>
      <c r="O21" s="321"/>
      <c r="P21" s="316"/>
      <c r="Q21" s="316"/>
      <c r="R21" s="317"/>
      <c r="S21" s="321"/>
      <c r="T21" s="316"/>
      <c r="U21" s="316"/>
      <c r="V21" s="317"/>
    </row>
  </sheetData>
  <mergeCells count="59">
    <mergeCell ref="A12:V12"/>
    <mergeCell ref="A4:V4"/>
    <mergeCell ref="A6:V6"/>
    <mergeCell ref="A7:V7"/>
    <mergeCell ref="A9:V9"/>
    <mergeCell ref="A10:V10"/>
    <mergeCell ref="A13:V13"/>
    <mergeCell ref="A15:V15"/>
    <mergeCell ref="A16:A17"/>
    <mergeCell ref="B16:B17"/>
    <mergeCell ref="C16:F17"/>
    <mergeCell ref="G16:J16"/>
    <mergeCell ref="K16:N16"/>
    <mergeCell ref="O16:R16"/>
    <mergeCell ref="S16:V16"/>
    <mergeCell ref="G17:H17"/>
    <mergeCell ref="U17:V17"/>
    <mergeCell ref="C18:F18"/>
    <mergeCell ref="G18:H18"/>
    <mergeCell ref="I18:J18"/>
    <mergeCell ref="K18:L18"/>
    <mergeCell ref="M18:N18"/>
    <mergeCell ref="O18:P18"/>
    <mergeCell ref="Q18:R18"/>
    <mergeCell ref="S18:T18"/>
    <mergeCell ref="U18:V18"/>
    <mergeCell ref="I17:J17"/>
    <mergeCell ref="K17:L17"/>
    <mergeCell ref="M17:N17"/>
    <mergeCell ref="O17:P17"/>
    <mergeCell ref="Q17:R17"/>
    <mergeCell ref="S17:T17"/>
    <mergeCell ref="Q19:R19"/>
    <mergeCell ref="S19:T19"/>
    <mergeCell ref="U19:V19"/>
    <mergeCell ref="C20:F20"/>
    <mergeCell ref="G20:H20"/>
    <mergeCell ref="I20:J20"/>
    <mergeCell ref="K20:L20"/>
    <mergeCell ref="M20:N20"/>
    <mergeCell ref="O20:P20"/>
    <mergeCell ref="Q20:R20"/>
    <mergeCell ref="C19:F19"/>
    <mergeCell ref="G19:H19"/>
    <mergeCell ref="I19:J19"/>
    <mergeCell ref="K19:L19"/>
    <mergeCell ref="M19:N19"/>
    <mergeCell ref="O19:P19"/>
    <mergeCell ref="U21:V21"/>
    <mergeCell ref="S20:T20"/>
    <mergeCell ref="U20:V20"/>
    <mergeCell ref="C21:F21"/>
    <mergeCell ref="G21:H21"/>
    <mergeCell ref="I21:J21"/>
    <mergeCell ref="K21:L21"/>
    <mergeCell ref="M21:N21"/>
    <mergeCell ref="O21:P21"/>
    <mergeCell ref="Q21:R21"/>
    <mergeCell ref="S21:T21"/>
  </mergeCells>
  <pageMargins left="0.59055118110236227" right="0.43307086614173229" top="0.6692913385826772" bottom="0.70866141732283472" header="0.51181102362204722" footer="0.51181102362204722"/>
  <pageSetup paperSize="9" scale="63" orientation="landscape" r:id="rId1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T25"/>
  <sheetViews>
    <sheetView topLeftCell="AB7" zoomScale="85" zoomScaleNormal="85" workbookViewId="0">
      <selection activeCell="AR22" sqref="AR22:AR24"/>
    </sheetView>
  </sheetViews>
  <sheetFormatPr defaultColWidth="9" defaultRowHeight="13.8" x14ac:dyDescent="0.25"/>
  <cols>
    <col min="1" max="1" width="3.5" style="70" customWidth="1"/>
    <col min="2" max="2" width="20.59765625" style="70" customWidth="1"/>
    <col min="3" max="3" width="10.3984375" style="70" customWidth="1"/>
    <col min="4" max="4" width="11" style="70" customWidth="1"/>
    <col min="5" max="10" width="6.69921875" style="70" customWidth="1"/>
    <col min="11" max="11" width="12.3984375" style="70" customWidth="1"/>
    <col min="12" max="12" width="11.69921875" style="70" customWidth="1"/>
    <col min="13" max="13" width="11.5" style="70" customWidth="1"/>
    <col min="14" max="14" width="10.69921875" style="70" customWidth="1"/>
    <col min="15" max="15" width="14.09765625" style="70" customWidth="1"/>
    <col min="16" max="16" width="13.5" style="70" customWidth="1"/>
    <col min="17" max="18" width="8.5" style="70" customWidth="1"/>
    <col min="19" max="19" width="13.09765625" style="70" customWidth="1"/>
    <col min="20" max="20" width="11.59765625" style="70" customWidth="1"/>
    <col min="21" max="21" width="12.3984375" style="70" customWidth="1"/>
    <col min="22" max="22" width="12.5" style="70" customWidth="1"/>
    <col min="23" max="23" width="14.5" style="70" customWidth="1"/>
    <col min="24" max="24" width="6.69921875" style="70" customWidth="1"/>
    <col min="25" max="25" width="12.59765625" style="70" customWidth="1"/>
    <col min="26" max="26" width="15.8984375" style="70" customWidth="1"/>
    <col min="27" max="27" width="12" style="70" customWidth="1"/>
    <col min="28" max="29" width="11.59765625" style="70" customWidth="1"/>
    <col min="30" max="30" width="10.8984375" style="70" customWidth="1"/>
    <col min="31" max="31" width="10.3984375" style="70" customWidth="1"/>
    <col min="32" max="33" width="8.5" style="70" customWidth="1"/>
    <col min="34" max="34" width="11.5" style="70" customWidth="1"/>
    <col min="35" max="35" width="12.8984375" style="70" customWidth="1"/>
    <col min="36" max="36" width="12.5" style="70" customWidth="1"/>
    <col min="37" max="39" width="8.5" style="70" customWidth="1"/>
    <col min="40" max="40" width="11.09765625" style="70" customWidth="1"/>
    <col min="41" max="41" width="12.5" style="70" customWidth="1"/>
    <col min="42" max="42" width="13.59765625" style="70" customWidth="1"/>
    <col min="43" max="43" width="14.3984375" style="70" customWidth="1"/>
    <col min="44" max="44" width="15.69921875" style="70" customWidth="1"/>
    <col min="45" max="46" width="13.69921875" style="70" customWidth="1"/>
    <col min="47" max="16384" width="9" style="70"/>
  </cols>
  <sheetData>
    <row r="1" spans="1:46" ht="18" x14ac:dyDescent="0.3">
      <c r="A1" s="73"/>
      <c r="AT1" s="33" t="s">
        <v>245</v>
      </c>
    </row>
    <row r="2" spans="1:46" ht="18" x14ac:dyDescent="0.35">
      <c r="A2" s="73"/>
      <c r="AT2" s="22" t="s">
        <v>2</v>
      </c>
    </row>
    <row r="3" spans="1:46" ht="18" x14ac:dyDescent="0.35">
      <c r="A3" s="73"/>
      <c r="AT3" s="22" t="s">
        <v>162</v>
      </c>
    </row>
    <row r="4" spans="1:46" ht="18" x14ac:dyDescent="0.35">
      <c r="A4" s="73"/>
      <c r="AT4" s="22"/>
    </row>
    <row r="5" spans="1:46" ht="17.399999999999999" x14ac:dyDescent="0.3">
      <c r="A5" s="357" t="s">
        <v>69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</row>
    <row r="6" spans="1:46" ht="18" x14ac:dyDescent="0.35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</row>
    <row r="7" spans="1:46" ht="17.399999999999999" x14ac:dyDescent="0.3">
      <c r="A7" s="361" t="s">
        <v>156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</row>
    <row r="8" spans="1:46" ht="17.399999999999999" x14ac:dyDescent="0.3">
      <c r="A8" s="361" t="s">
        <v>81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</row>
    <row r="9" spans="1:46" ht="17.399999999999999" x14ac:dyDescent="0.3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</row>
    <row r="10" spans="1:46" s="32" customFormat="1" ht="17.399999999999999" x14ac:dyDescent="0.25">
      <c r="A10" s="216" t="s">
        <v>37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</row>
    <row r="11" spans="1:46" s="32" customFormat="1" ht="15" customHeight="1" x14ac:dyDescent="0.25">
      <c r="A11" s="356" t="s">
        <v>109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</row>
    <row r="12" spans="1:46" s="32" customFormat="1" ht="15" customHeight="1" x14ac:dyDescent="0.3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82"/>
      <c r="V12" s="82"/>
      <c r="W12" s="82"/>
      <c r="X12" s="82"/>
      <c r="Y12" s="82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</row>
    <row r="13" spans="1:46" s="32" customFormat="1" ht="15" customHeight="1" x14ac:dyDescent="0.25">
      <c r="A13" s="215" t="s">
        <v>119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</row>
    <row r="14" spans="1:46" s="32" customFormat="1" ht="15" customHeight="1" x14ac:dyDescent="0.3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356" t="s">
        <v>39</v>
      </c>
      <c r="U14" s="356"/>
      <c r="V14" s="356"/>
      <c r="W14" s="356"/>
      <c r="X14" s="356"/>
      <c r="Y14" s="356"/>
      <c r="Z14" s="356"/>
      <c r="AA14" s="356"/>
      <c r="AB14" s="356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</row>
    <row r="15" spans="1:46" s="32" customFormat="1" ht="15" customHeight="1" x14ac:dyDescent="0.3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46" ht="17.399999999999999" x14ac:dyDescent="0.3">
      <c r="A16" s="357" t="s">
        <v>155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</row>
    <row r="17" spans="1:46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</row>
    <row r="18" spans="1:46" x14ac:dyDescent="0.25">
      <c r="A18" s="72" t="s">
        <v>211</v>
      </c>
    </row>
    <row r="19" spans="1:46" x14ac:dyDescent="0.25">
      <c r="A19" s="72" t="s">
        <v>212</v>
      </c>
    </row>
    <row r="20" spans="1:46" s="71" customFormat="1" x14ac:dyDescent="0.25">
      <c r="A20" s="75"/>
    </row>
    <row r="21" spans="1:46" s="71" customFormat="1" x14ac:dyDescent="0.25"/>
    <row r="22" spans="1:46" s="71" customFormat="1" ht="66.75" customHeight="1" x14ac:dyDescent="0.25">
      <c r="A22" s="352" t="s">
        <v>110</v>
      </c>
      <c r="B22" s="344" t="s">
        <v>58</v>
      </c>
      <c r="C22" s="352" t="s">
        <v>122</v>
      </c>
      <c r="D22" s="344" t="s">
        <v>111</v>
      </c>
      <c r="E22" s="358" t="s">
        <v>112</v>
      </c>
      <c r="F22" s="359"/>
      <c r="G22" s="359"/>
      <c r="H22" s="359"/>
      <c r="I22" s="359"/>
      <c r="J22" s="360"/>
      <c r="K22" s="352" t="s">
        <v>113</v>
      </c>
      <c r="L22" s="352" t="s">
        <v>114</v>
      </c>
      <c r="M22" s="352" t="s">
        <v>115</v>
      </c>
      <c r="N22" s="352" t="s">
        <v>123</v>
      </c>
      <c r="O22" s="352" t="s">
        <v>116</v>
      </c>
      <c r="P22" s="352" t="s">
        <v>124</v>
      </c>
      <c r="Q22" s="352" t="s">
        <v>125</v>
      </c>
      <c r="R22" s="352"/>
      <c r="S22" s="355" t="s">
        <v>126</v>
      </c>
      <c r="T22" s="355" t="s">
        <v>127</v>
      </c>
      <c r="U22" s="352" t="s">
        <v>128</v>
      </c>
      <c r="V22" s="352" t="s">
        <v>129</v>
      </c>
      <c r="W22" s="352" t="s">
        <v>130</v>
      </c>
      <c r="X22" s="354" t="s">
        <v>131</v>
      </c>
      <c r="Y22" s="352" t="s">
        <v>132</v>
      </c>
      <c r="Z22" s="352" t="s">
        <v>133</v>
      </c>
      <c r="AA22" s="352" t="s">
        <v>134</v>
      </c>
      <c r="AB22" s="352" t="s">
        <v>135</v>
      </c>
      <c r="AC22" s="352" t="s">
        <v>136</v>
      </c>
      <c r="AD22" s="352" t="s">
        <v>137</v>
      </c>
      <c r="AE22" s="352"/>
      <c r="AF22" s="352"/>
      <c r="AG22" s="352"/>
      <c r="AH22" s="352"/>
      <c r="AI22" s="352"/>
      <c r="AJ22" s="352" t="s">
        <v>138</v>
      </c>
      <c r="AK22" s="352"/>
      <c r="AL22" s="352"/>
      <c r="AM22" s="352"/>
      <c r="AN22" s="352" t="s">
        <v>139</v>
      </c>
      <c r="AO22" s="352"/>
      <c r="AP22" s="352" t="s">
        <v>140</v>
      </c>
      <c r="AQ22" s="352" t="s">
        <v>141</v>
      </c>
      <c r="AR22" s="352" t="s">
        <v>142</v>
      </c>
      <c r="AS22" s="352" t="s">
        <v>143</v>
      </c>
      <c r="AT22" s="352" t="s">
        <v>117</v>
      </c>
    </row>
    <row r="23" spans="1:46" s="71" customFormat="1" ht="102" customHeight="1" x14ac:dyDescent="0.25">
      <c r="A23" s="352"/>
      <c r="B23" s="353"/>
      <c r="C23" s="352"/>
      <c r="D23" s="353"/>
      <c r="E23" s="353" t="s">
        <v>118</v>
      </c>
      <c r="F23" s="348" t="s">
        <v>3</v>
      </c>
      <c r="G23" s="348" t="s">
        <v>6</v>
      </c>
      <c r="H23" s="348" t="s">
        <v>7</v>
      </c>
      <c r="I23" s="348" t="s">
        <v>4</v>
      </c>
      <c r="J23" s="348" t="s">
        <v>27</v>
      </c>
      <c r="K23" s="352"/>
      <c r="L23" s="352"/>
      <c r="M23" s="352"/>
      <c r="N23" s="352"/>
      <c r="O23" s="352"/>
      <c r="P23" s="352"/>
      <c r="Q23" s="350" t="s">
        <v>23</v>
      </c>
      <c r="R23" s="350" t="s">
        <v>24</v>
      </c>
      <c r="S23" s="355"/>
      <c r="T23" s="355"/>
      <c r="U23" s="352"/>
      <c r="V23" s="352"/>
      <c r="W23" s="352"/>
      <c r="X23" s="352"/>
      <c r="Y23" s="352"/>
      <c r="Z23" s="352"/>
      <c r="AA23" s="352"/>
      <c r="AB23" s="352"/>
      <c r="AC23" s="352"/>
      <c r="AD23" s="352" t="s">
        <v>144</v>
      </c>
      <c r="AE23" s="352"/>
      <c r="AF23" s="352" t="s">
        <v>145</v>
      </c>
      <c r="AG23" s="352"/>
      <c r="AH23" s="344" t="s">
        <v>146</v>
      </c>
      <c r="AI23" s="344" t="s">
        <v>147</v>
      </c>
      <c r="AJ23" s="344" t="s">
        <v>148</v>
      </c>
      <c r="AK23" s="344" t="s">
        <v>149</v>
      </c>
      <c r="AL23" s="344" t="s">
        <v>150</v>
      </c>
      <c r="AM23" s="344" t="s">
        <v>151</v>
      </c>
      <c r="AN23" s="344" t="s">
        <v>152</v>
      </c>
      <c r="AO23" s="346" t="s">
        <v>24</v>
      </c>
      <c r="AP23" s="352"/>
      <c r="AQ23" s="352"/>
      <c r="AR23" s="352"/>
      <c r="AS23" s="352"/>
      <c r="AT23" s="352"/>
    </row>
    <row r="24" spans="1:46" s="71" customFormat="1" ht="79.5" customHeight="1" x14ac:dyDescent="0.25">
      <c r="A24" s="352"/>
      <c r="B24" s="345"/>
      <c r="C24" s="352"/>
      <c r="D24" s="345"/>
      <c r="E24" s="345"/>
      <c r="F24" s="349"/>
      <c r="G24" s="349"/>
      <c r="H24" s="349"/>
      <c r="I24" s="349"/>
      <c r="J24" s="349"/>
      <c r="K24" s="352"/>
      <c r="L24" s="352"/>
      <c r="M24" s="352"/>
      <c r="N24" s="352"/>
      <c r="O24" s="352"/>
      <c r="P24" s="352"/>
      <c r="Q24" s="351"/>
      <c r="R24" s="351"/>
      <c r="S24" s="355"/>
      <c r="T24" s="355"/>
      <c r="U24" s="352"/>
      <c r="V24" s="352"/>
      <c r="W24" s="352"/>
      <c r="X24" s="352"/>
      <c r="Y24" s="352"/>
      <c r="Z24" s="352"/>
      <c r="AA24" s="352"/>
      <c r="AB24" s="352"/>
      <c r="AC24" s="352"/>
      <c r="AD24" s="153" t="s">
        <v>153</v>
      </c>
      <c r="AE24" s="153" t="s">
        <v>154</v>
      </c>
      <c r="AF24" s="77" t="s">
        <v>23</v>
      </c>
      <c r="AG24" s="77" t="s">
        <v>24</v>
      </c>
      <c r="AH24" s="345"/>
      <c r="AI24" s="345"/>
      <c r="AJ24" s="345"/>
      <c r="AK24" s="345"/>
      <c r="AL24" s="345"/>
      <c r="AM24" s="345"/>
      <c r="AN24" s="345"/>
      <c r="AO24" s="347"/>
      <c r="AP24" s="352"/>
      <c r="AQ24" s="352"/>
      <c r="AR24" s="352"/>
      <c r="AS24" s="352"/>
      <c r="AT24" s="352"/>
    </row>
    <row r="25" spans="1:46" s="74" customFormat="1" ht="15.6" x14ac:dyDescent="0.2">
      <c r="A25" s="47">
        <v>1</v>
      </c>
      <c r="B25" s="47">
        <f>A25+1</f>
        <v>2</v>
      </c>
      <c r="C25" s="47">
        <f t="shared" ref="C25:AT25" si="0">B25+1</f>
        <v>3</v>
      </c>
      <c r="D25" s="47">
        <f t="shared" si="0"/>
        <v>4</v>
      </c>
      <c r="E25" s="47">
        <f t="shared" si="0"/>
        <v>5</v>
      </c>
      <c r="F25" s="47">
        <f t="shared" si="0"/>
        <v>6</v>
      </c>
      <c r="G25" s="47">
        <f t="shared" si="0"/>
        <v>7</v>
      </c>
      <c r="H25" s="47">
        <f t="shared" si="0"/>
        <v>8</v>
      </c>
      <c r="I25" s="47">
        <f t="shared" si="0"/>
        <v>9</v>
      </c>
      <c r="J25" s="47">
        <f t="shared" si="0"/>
        <v>10</v>
      </c>
      <c r="K25" s="47">
        <f t="shared" si="0"/>
        <v>11</v>
      </c>
      <c r="L25" s="47">
        <f t="shared" si="0"/>
        <v>12</v>
      </c>
      <c r="M25" s="47">
        <f t="shared" si="0"/>
        <v>13</v>
      </c>
      <c r="N25" s="47">
        <f t="shared" si="0"/>
        <v>14</v>
      </c>
      <c r="O25" s="47">
        <f t="shared" si="0"/>
        <v>15</v>
      </c>
      <c r="P25" s="47">
        <f t="shared" si="0"/>
        <v>16</v>
      </c>
      <c r="Q25" s="47">
        <f t="shared" si="0"/>
        <v>17</v>
      </c>
      <c r="R25" s="47">
        <f t="shared" si="0"/>
        <v>18</v>
      </c>
      <c r="S25" s="47">
        <f t="shared" si="0"/>
        <v>19</v>
      </c>
      <c r="T25" s="47">
        <f t="shared" si="0"/>
        <v>20</v>
      </c>
      <c r="U25" s="47">
        <f t="shared" si="0"/>
        <v>21</v>
      </c>
      <c r="V25" s="47">
        <f t="shared" si="0"/>
        <v>22</v>
      </c>
      <c r="W25" s="47">
        <f t="shared" si="0"/>
        <v>23</v>
      </c>
      <c r="X25" s="47">
        <f t="shared" si="0"/>
        <v>24</v>
      </c>
      <c r="Y25" s="47">
        <f t="shared" si="0"/>
        <v>25</v>
      </c>
      <c r="Z25" s="47">
        <f t="shared" si="0"/>
        <v>26</v>
      </c>
      <c r="AA25" s="47">
        <f t="shared" si="0"/>
        <v>27</v>
      </c>
      <c r="AB25" s="47">
        <f t="shared" si="0"/>
        <v>28</v>
      </c>
      <c r="AC25" s="47">
        <f t="shared" si="0"/>
        <v>29</v>
      </c>
      <c r="AD25" s="47">
        <f t="shared" si="0"/>
        <v>30</v>
      </c>
      <c r="AE25" s="47">
        <f t="shared" si="0"/>
        <v>31</v>
      </c>
      <c r="AF25" s="47">
        <f t="shared" si="0"/>
        <v>32</v>
      </c>
      <c r="AG25" s="47">
        <f t="shared" si="0"/>
        <v>33</v>
      </c>
      <c r="AH25" s="47">
        <f t="shared" si="0"/>
        <v>34</v>
      </c>
      <c r="AI25" s="47">
        <f t="shared" si="0"/>
        <v>35</v>
      </c>
      <c r="AJ25" s="47">
        <f t="shared" si="0"/>
        <v>36</v>
      </c>
      <c r="AK25" s="47">
        <f t="shared" si="0"/>
        <v>37</v>
      </c>
      <c r="AL25" s="47">
        <f t="shared" si="0"/>
        <v>38</v>
      </c>
      <c r="AM25" s="47">
        <f t="shared" si="0"/>
        <v>39</v>
      </c>
      <c r="AN25" s="47">
        <f t="shared" si="0"/>
        <v>40</v>
      </c>
      <c r="AO25" s="47">
        <f t="shared" si="0"/>
        <v>41</v>
      </c>
      <c r="AP25" s="47">
        <f t="shared" si="0"/>
        <v>42</v>
      </c>
      <c r="AQ25" s="47">
        <f t="shared" si="0"/>
        <v>43</v>
      </c>
      <c r="AR25" s="47">
        <f t="shared" si="0"/>
        <v>44</v>
      </c>
      <c r="AS25" s="47">
        <f t="shared" si="0"/>
        <v>45</v>
      </c>
      <c r="AT25" s="47">
        <f t="shared" si="0"/>
        <v>46</v>
      </c>
    </row>
  </sheetData>
  <mergeCells count="57">
    <mergeCell ref="A13:AT13"/>
    <mergeCell ref="A5:AT5"/>
    <mergeCell ref="A7:AT7"/>
    <mergeCell ref="A8:AT8"/>
    <mergeCell ref="A10:AT10"/>
    <mergeCell ref="A11:AT11"/>
    <mergeCell ref="T22:T24"/>
    <mergeCell ref="T14:AB14"/>
    <mergeCell ref="A16:AT16"/>
    <mergeCell ref="A22:A24"/>
    <mergeCell ref="B22:B24"/>
    <mergeCell ref="C22:C24"/>
    <mergeCell ref="D22:D24"/>
    <mergeCell ref="E22:J22"/>
    <mergeCell ref="K22:K24"/>
    <mergeCell ref="L22:L24"/>
    <mergeCell ref="M22:M24"/>
    <mergeCell ref="N22:N24"/>
    <mergeCell ref="O22:O24"/>
    <mergeCell ref="P22:P24"/>
    <mergeCell ref="Q22:R22"/>
    <mergeCell ref="S22:S24"/>
    <mergeCell ref="AJ23:AJ24"/>
    <mergeCell ref="AK23:AK24"/>
    <mergeCell ref="AL23:AL24"/>
    <mergeCell ref="U22:U24"/>
    <mergeCell ref="V22:V24"/>
    <mergeCell ref="W22:W24"/>
    <mergeCell ref="X22:X24"/>
    <mergeCell ref="Y22:Y24"/>
    <mergeCell ref="Z22:Z24"/>
    <mergeCell ref="E23:E24"/>
    <mergeCell ref="F23:F24"/>
    <mergeCell ref="G23:G24"/>
    <mergeCell ref="H23:H24"/>
    <mergeCell ref="I23:I24"/>
    <mergeCell ref="AP22:AP24"/>
    <mergeCell ref="AQ22:AQ24"/>
    <mergeCell ref="AR22:AR24"/>
    <mergeCell ref="AS22:AS24"/>
    <mergeCell ref="AT22:AT24"/>
    <mergeCell ref="AM23:AM24"/>
    <mergeCell ref="AN23:AN24"/>
    <mergeCell ref="AO23:AO24"/>
    <mergeCell ref="J23:J24"/>
    <mergeCell ref="Q23:Q24"/>
    <mergeCell ref="R23:R24"/>
    <mergeCell ref="AD23:AE23"/>
    <mergeCell ref="AF23:AG23"/>
    <mergeCell ref="AH23:AH24"/>
    <mergeCell ref="AA22:AA24"/>
    <mergeCell ref="AB22:AB24"/>
    <mergeCell ref="AC22:AC24"/>
    <mergeCell ref="AD22:AI22"/>
    <mergeCell ref="AJ22:AM22"/>
    <mergeCell ref="AN22:AO22"/>
    <mergeCell ref="AI23:AI24"/>
  </mergeCells>
  <pageMargins left="0.70866141732283472" right="0.70866141732283472" top="0.74803149606299213" bottom="0.74803149606299213" header="0.31496062992125984" footer="0.31496062992125984"/>
  <pageSetup paperSize="8" scale="3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20</vt:i4>
      </vt:variant>
    </vt:vector>
  </HeadingPairs>
  <TitlesOfParts>
    <vt:vector size="39" baseType="lpstr">
      <vt:lpstr>1 Год финансирование </vt:lpstr>
      <vt:lpstr>2 Год освоение </vt:lpstr>
      <vt:lpstr>3 Год Ввод ОС </vt:lpstr>
      <vt:lpstr>4 Год постановка под напряж </vt:lpstr>
      <vt:lpstr>5 Год ввод мощностей </vt:lpstr>
      <vt:lpstr>6 Год вывод </vt:lpstr>
      <vt:lpstr>7 Колич показатели </vt:lpstr>
      <vt:lpstr>8 Расширение проп способ </vt:lpstr>
      <vt:lpstr>9 Год ГКПЗ </vt:lpstr>
      <vt:lpstr>10 Квартал финансирование </vt:lpstr>
      <vt:lpstr>11 Квартал финансирование </vt:lpstr>
      <vt:lpstr>12 Квартал освоение </vt:lpstr>
      <vt:lpstr>13 Квартал осн этапы  </vt:lpstr>
      <vt:lpstr>14 Квартал Принятие ОС </vt:lpstr>
      <vt:lpstr>15 Квартал постановка под напря</vt:lpstr>
      <vt:lpstr>16 Квартал ввод мощности </vt:lpstr>
      <vt:lpstr>17 Квартал вывод </vt:lpstr>
      <vt:lpstr>18 Квартал о тех состоянии</vt:lpstr>
      <vt:lpstr>19 Квартал_ГКПЗ</vt:lpstr>
      <vt:lpstr>'7 Колич показатели '!Заголовки_для_печати</vt:lpstr>
      <vt:lpstr>'1 Год финансирование '!Область_печати</vt:lpstr>
      <vt:lpstr>'10 Квартал финансирование '!Область_печати</vt:lpstr>
      <vt:lpstr>'11 Квартал финансирование '!Область_печати</vt:lpstr>
      <vt:lpstr>'12 Квартал освоение '!Область_печати</vt:lpstr>
      <vt:lpstr>'13 Квартал осн этапы  '!Область_печати</vt:lpstr>
      <vt:lpstr>'14 Квартал Принятие ОС '!Область_печати</vt:lpstr>
      <vt:lpstr>'15 Квартал постановка под напря'!Область_печати</vt:lpstr>
      <vt:lpstr>'16 Квартал ввод мощности '!Область_печати</vt:lpstr>
      <vt:lpstr>'17 Квартал вывод '!Область_печати</vt:lpstr>
      <vt:lpstr>'18 Квартал о тех состоянии'!Область_печати</vt:lpstr>
      <vt:lpstr>'19 Квартал_ГКПЗ'!Область_печати</vt:lpstr>
      <vt:lpstr>'2 Год освоение '!Область_печати</vt:lpstr>
      <vt:lpstr>'3 Год Ввод ОС '!Область_печати</vt:lpstr>
      <vt:lpstr>'4 Год постановка под напряж '!Область_печати</vt:lpstr>
      <vt:lpstr>'5 Год ввод мощностей '!Область_печати</vt:lpstr>
      <vt:lpstr>'6 Год вывод '!Область_печати</vt:lpstr>
      <vt:lpstr>'7 Колич показатели '!Область_печати</vt:lpstr>
      <vt:lpstr>'8 Расширение проп способ '!Область_печати</vt:lpstr>
      <vt:lpstr>'9 Год ГКПЗ 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pts18</cp:lastModifiedBy>
  <cp:lastPrinted>2017-05-18T05:57:40Z</cp:lastPrinted>
  <dcterms:created xsi:type="dcterms:W3CDTF">2009-07-27T10:10:26Z</dcterms:created>
  <dcterms:modified xsi:type="dcterms:W3CDTF">2017-06-22T06:19:28Z</dcterms:modified>
</cp:coreProperties>
</file>